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5" windowWidth="12045" windowHeight="6090"/>
  </bookViews>
  <sheets>
    <sheet name="ERI_Prototype 1 PO-PM" sheetId="20" r:id="rId1"/>
    <sheet name="ERI_Prototype 1 Datum Streams" sheetId="19" r:id="rId2"/>
    <sheet name="Constant Values" sheetId="23" r:id="rId3"/>
  </sheets>
  <definedNames>
    <definedName name="_xlnm._FilterDatabase" localSheetId="1" hidden="1">'ERI_Prototype 1 Datum Streams'!$A$2:$Y$167</definedName>
    <definedName name="_xlnm._FilterDatabase" localSheetId="0" hidden="1">'ERI_Prototype 1 PO-PM'!$A$3:$M$78</definedName>
    <definedName name="_xlnm.Print_Area" localSheetId="1">'ERI_Prototype 1 Datum Streams'!$A$1:$P$2</definedName>
    <definedName name="_xlnm.Print_Area" localSheetId="0">'ERI_Prototype 1 PO-PM'!$B$1:$M$3</definedName>
  </definedNames>
  <calcPr calcId="145621"/>
</workbook>
</file>

<file path=xl/calcChain.xml><?xml version="1.0" encoding="utf-8"?>
<calcChain xmlns="http://schemas.openxmlformats.org/spreadsheetml/2006/main">
  <c r="R78" i="20" l="1"/>
  <c r="M78" i="20" s="1"/>
  <c r="T78" i="20"/>
  <c r="T62" i="20"/>
  <c r="T49" i="20"/>
  <c r="R62" i="20"/>
  <c r="R49" i="20"/>
  <c r="M27" i="20"/>
  <c r="M72" i="20"/>
  <c r="M71" i="20"/>
  <c r="M70" i="20"/>
  <c r="M69" i="20"/>
  <c r="M68" i="20"/>
  <c r="M67" i="20"/>
  <c r="M54" i="20"/>
  <c r="M33" i="20"/>
  <c r="M34" i="20"/>
  <c r="M35" i="20"/>
  <c r="M36" i="20"/>
  <c r="M37" i="20"/>
  <c r="M38" i="20"/>
  <c r="M39" i="20"/>
  <c r="M40" i="20"/>
  <c r="M41" i="20"/>
  <c r="M42" i="20"/>
  <c r="M43" i="20"/>
  <c r="M32" i="20"/>
  <c r="M55" i="20"/>
  <c r="M20" i="20"/>
  <c r="M21" i="20"/>
  <c r="M19" i="20"/>
  <c r="M14" i="20"/>
  <c r="M49" i="20"/>
  <c r="M62" i="20"/>
  <c r="M13" i="20"/>
  <c r="M12" i="20"/>
  <c r="M77" i="20"/>
  <c r="M76" i="20"/>
  <c r="M75" i="20"/>
  <c r="M61" i="20"/>
  <c r="M60" i="20"/>
  <c r="M59" i="20"/>
  <c r="M48" i="20"/>
  <c r="M26" i="20"/>
  <c r="M47" i="20"/>
  <c r="M46" i="20"/>
  <c r="M25" i="20"/>
  <c r="M24" i="20"/>
  <c r="M74" i="20"/>
  <c r="M73" i="20"/>
  <c r="M66" i="20"/>
  <c r="M65" i="20"/>
  <c r="M64" i="20"/>
  <c r="M63" i="20"/>
  <c r="M50" i="20"/>
  <c r="M45" i="20"/>
  <c r="M44" i="20"/>
  <c r="M31" i="20"/>
  <c r="M30" i="20"/>
  <c r="M29" i="20"/>
  <c r="M28" i="20"/>
  <c r="M23" i="20"/>
  <c r="M22" i="20"/>
  <c r="M15" i="20"/>
  <c r="M58" i="20"/>
  <c r="M57" i="20"/>
  <c r="M56" i="20"/>
  <c r="M53" i="20"/>
  <c r="M52" i="20"/>
  <c r="M51" i="20"/>
  <c r="M18" i="20"/>
  <c r="M17" i="20"/>
  <c r="M16" i="20"/>
  <c r="M5" i="20"/>
  <c r="M6" i="20"/>
  <c r="M9" i="20"/>
  <c r="M11" i="20"/>
  <c r="M10" i="20"/>
  <c r="M8" i="20"/>
  <c r="M7" i="20"/>
  <c r="M4" i="20"/>
  <c r="P167" i="19"/>
  <c r="O167" i="19"/>
  <c r="N167" i="19"/>
  <c r="M167" i="19"/>
  <c r="L167" i="19"/>
  <c r="K167" i="19"/>
  <c r="G167" i="19"/>
  <c r="P166" i="19"/>
  <c r="O166" i="19"/>
  <c r="N166" i="19"/>
  <c r="M166" i="19"/>
  <c r="L166" i="19"/>
  <c r="K166" i="19"/>
  <c r="G166" i="19"/>
  <c r="P142" i="19"/>
  <c r="O142" i="19"/>
  <c r="N142" i="19"/>
  <c r="M142" i="19"/>
  <c r="L142" i="19"/>
  <c r="K142" i="19"/>
  <c r="G142" i="19"/>
  <c r="P141" i="19"/>
  <c r="O141" i="19"/>
  <c r="N141" i="19"/>
  <c r="M141" i="19"/>
  <c r="L141" i="19"/>
  <c r="K141" i="19"/>
  <c r="G141" i="19"/>
  <c r="P144" i="19"/>
  <c r="O144" i="19"/>
  <c r="N144" i="19"/>
  <c r="M144" i="19"/>
  <c r="L144" i="19"/>
  <c r="K144" i="19"/>
  <c r="G144" i="19"/>
  <c r="P143" i="19"/>
  <c r="O143" i="19"/>
  <c r="N143" i="19"/>
  <c r="M143" i="19"/>
  <c r="L143" i="19"/>
  <c r="K143" i="19"/>
  <c r="G143" i="19"/>
  <c r="G145" i="19"/>
  <c r="K145" i="19"/>
  <c r="L145" i="19"/>
  <c r="M145" i="19"/>
  <c r="N145" i="19"/>
  <c r="O145" i="19"/>
  <c r="P145" i="19"/>
  <c r="G146" i="19"/>
  <c r="K146" i="19"/>
  <c r="L146" i="19"/>
  <c r="M146" i="19"/>
  <c r="N146" i="19"/>
  <c r="O146" i="19"/>
  <c r="P146" i="19"/>
  <c r="P152" i="19"/>
  <c r="O152" i="19"/>
  <c r="N152" i="19"/>
  <c r="M152" i="19"/>
  <c r="L152" i="19"/>
  <c r="K152" i="19"/>
  <c r="G152" i="19"/>
  <c r="P154" i="19"/>
  <c r="O154" i="19"/>
  <c r="N154" i="19"/>
  <c r="M154" i="19"/>
  <c r="L154" i="19"/>
  <c r="K154" i="19"/>
  <c r="G154" i="19"/>
  <c r="P155" i="19"/>
  <c r="O155" i="19"/>
  <c r="N155" i="19"/>
  <c r="M155" i="19"/>
  <c r="L155" i="19"/>
  <c r="K155" i="19"/>
  <c r="G155" i="19"/>
  <c r="P140" i="19"/>
  <c r="O140" i="19"/>
  <c r="N140" i="19"/>
  <c r="M140" i="19"/>
  <c r="L140" i="19"/>
  <c r="K140" i="19"/>
  <c r="G140" i="19"/>
  <c r="P139" i="19"/>
  <c r="O139" i="19"/>
  <c r="N139" i="19"/>
  <c r="M139" i="19"/>
  <c r="L139" i="19"/>
  <c r="K139" i="19"/>
  <c r="G139" i="19"/>
  <c r="P138" i="19"/>
  <c r="O138" i="19"/>
  <c r="N138" i="19"/>
  <c r="M138" i="19"/>
  <c r="L138" i="19"/>
  <c r="K138" i="19"/>
  <c r="G138" i="19"/>
  <c r="P137" i="19"/>
  <c r="O137" i="19"/>
  <c r="N137" i="19"/>
  <c r="M137" i="19"/>
  <c r="L137" i="19"/>
  <c r="K137" i="19"/>
  <c r="G137" i="19"/>
  <c r="P135" i="19"/>
  <c r="O135" i="19"/>
  <c r="N135" i="19"/>
  <c r="M135" i="19"/>
  <c r="L135" i="19"/>
  <c r="K135" i="19"/>
  <c r="G135" i="19"/>
  <c r="P109" i="19"/>
  <c r="O109" i="19"/>
  <c r="N109" i="19"/>
  <c r="M109" i="19"/>
  <c r="L109" i="19"/>
  <c r="K109" i="19"/>
  <c r="G109" i="19"/>
  <c r="P110" i="19"/>
  <c r="O110" i="19"/>
  <c r="N110" i="19"/>
  <c r="M110" i="19"/>
  <c r="L110" i="19"/>
  <c r="K110" i="19"/>
  <c r="G110" i="19"/>
  <c r="P111" i="19"/>
  <c r="O111" i="19"/>
  <c r="N111" i="19"/>
  <c r="M111" i="19"/>
  <c r="L111" i="19"/>
  <c r="K111" i="19"/>
  <c r="G111" i="19"/>
  <c r="P97" i="19"/>
  <c r="O97" i="19"/>
  <c r="N97" i="19"/>
  <c r="M97" i="19"/>
  <c r="L97" i="19"/>
  <c r="K97" i="19"/>
  <c r="G97" i="19"/>
  <c r="P71" i="19"/>
  <c r="O71" i="19"/>
  <c r="N71" i="19"/>
  <c r="M71" i="19"/>
  <c r="L71" i="19"/>
  <c r="K71" i="19"/>
  <c r="G71" i="19"/>
  <c r="P70" i="19"/>
  <c r="O70" i="19"/>
  <c r="N70" i="19"/>
  <c r="M70" i="19"/>
  <c r="L70" i="19"/>
  <c r="K70" i="19"/>
  <c r="G70" i="19"/>
  <c r="P69" i="19"/>
  <c r="O69" i="19"/>
  <c r="N69" i="19"/>
  <c r="M69" i="19"/>
  <c r="L69" i="19"/>
  <c r="K69" i="19"/>
  <c r="G69" i="19"/>
  <c r="P68" i="19"/>
  <c r="O68" i="19"/>
  <c r="N68" i="19"/>
  <c r="M68" i="19"/>
  <c r="L68" i="19"/>
  <c r="K68" i="19"/>
  <c r="G68" i="19"/>
  <c r="P67" i="19"/>
  <c r="O67" i="19"/>
  <c r="N67" i="19"/>
  <c r="M67" i="19"/>
  <c r="L67" i="19"/>
  <c r="K67" i="19"/>
  <c r="G67" i="19"/>
  <c r="P66" i="19"/>
  <c r="O66" i="19"/>
  <c r="N66" i="19"/>
  <c r="M66" i="19"/>
  <c r="L66" i="19"/>
  <c r="K66" i="19"/>
  <c r="G66" i="19"/>
  <c r="P65" i="19"/>
  <c r="O65" i="19"/>
  <c r="N65" i="19"/>
  <c r="M65" i="19"/>
  <c r="L65" i="19"/>
  <c r="K65" i="19"/>
  <c r="G65" i="19"/>
  <c r="P64" i="19"/>
  <c r="O64" i="19"/>
  <c r="N64" i="19"/>
  <c r="M64" i="19"/>
  <c r="L64" i="19"/>
  <c r="K64" i="19"/>
  <c r="G64" i="19"/>
  <c r="P63" i="19"/>
  <c r="O63" i="19"/>
  <c r="N63" i="19"/>
  <c r="M63" i="19"/>
  <c r="L63" i="19"/>
  <c r="K63" i="19"/>
  <c r="G63" i="19"/>
  <c r="P161" i="19"/>
  <c r="O161" i="19"/>
  <c r="N161" i="19"/>
  <c r="M161" i="19"/>
  <c r="L161" i="19"/>
  <c r="K161" i="19"/>
  <c r="G161" i="19"/>
  <c r="P160" i="19"/>
  <c r="O160" i="19"/>
  <c r="N160" i="19"/>
  <c r="M160" i="19"/>
  <c r="L160" i="19"/>
  <c r="K160" i="19"/>
  <c r="G160" i="19"/>
  <c r="P159" i="19"/>
  <c r="O159" i="19"/>
  <c r="N159" i="19"/>
  <c r="M159" i="19"/>
  <c r="L159" i="19"/>
  <c r="K159" i="19"/>
  <c r="G159" i="19"/>
  <c r="P158" i="19"/>
  <c r="O158" i="19"/>
  <c r="N158" i="19"/>
  <c r="M158" i="19"/>
  <c r="L158" i="19"/>
  <c r="K158" i="19"/>
  <c r="G158" i="19"/>
  <c r="P157" i="19"/>
  <c r="O157" i="19"/>
  <c r="N157" i="19"/>
  <c r="M157" i="19"/>
  <c r="L157" i="19"/>
  <c r="K157" i="19"/>
  <c r="G157" i="19"/>
  <c r="P156" i="19"/>
  <c r="O156" i="19"/>
  <c r="N156" i="19"/>
  <c r="M156" i="19"/>
  <c r="L156" i="19"/>
  <c r="K156" i="19"/>
  <c r="G156" i="19"/>
  <c r="P153" i="19"/>
  <c r="O153" i="19"/>
  <c r="N153" i="19"/>
  <c r="M153" i="19"/>
  <c r="L153" i="19"/>
  <c r="K153" i="19"/>
  <c r="G153" i="19"/>
  <c r="P59" i="19"/>
  <c r="O59" i="19"/>
  <c r="N59" i="19"/>
  <c r="M59" i="19"/>
  <c r="L59" i="19"/>
  <c r="K59" i="19"/>
  <c r="G59" i="19"/>
  <c r="P81" i="19"/>
  <c r="O81" i="19"/>
  <c r="N81" i="19"/>
  <c r="M81" i="19"/>
  <c r="L81" i="19"/>
  <c r="K81" i="19"/>
  <c r="G81" i="19"/>
  <c r="P82" i="19"/>
  <c r="O82" i="19"/>
  <c r="N82" i="19"/>
  <c r="M82" i="19"/>
  <c r="L82" i="19"/>
  <c r="K82" i="19"/>
  <c r="G82" i="19"/>
  <c r="P50" i="19"/>
  <c r="O50" i="19"/>
  <c r="N50" i="19"/>
  <c r="M50" i="19"/>
  <c r="L50" i="19"/>
  <c r="K50" i="19"/>
  <c r="G50" i="19"/>
  <c r="P51" i="19"/>
  <c r="O51" i="19"/>
  <c r="N51" i="19"/>
  <c r="M51" i="19"/>
  <c r="L51" i="19"/>
  <c r="K51" i="19"/>
  <c r="G51" i="19"/>
  <c r="P119" i="19"/>
  <c r="O119" i="19"/>
  <c r="N119" i="19"/>
  <c r="M119" i="19"/>
  <c r="L119" i="19"/>
  <c r="K119" i="19"/>
  <c r="G119" i="19"/>
  <c r="P115" i="19"/>
  <c r="O115" i="19"/>
  <c r="N115" i="19"/>
  <c r="M115" i="19"/>
  <c r="L115" i="19"/>
  <c r="K115" i="19"/>
  <c r="G115" i="19"/>
  <c r="P113" i="19"/>
  <c r="O113" i="19"/>
  <c r="N113" i="19"/>
  <c r="M113" i="19"/>
  <c r="L113" i="19"/>
  <c r="K113" i="19"/>
  <c r="G113" i="19"/>
  <c r="P147" i="19"/>
  <c r="O147" i="19"/>
  <c r="N147" i="19"/>
  <c r="M147" i="19"/>
  <c r="L147" i="19"/>
  <c r="K147" i="19"/>
  <c r="G147" i="19"/>
  <c r="K4" i="19"/>
  <c r="L4" i="19"/>
  <c r="M4" i="19"/>
  <c r="N4" i="19"/>
  <c r="O4" i="19"/>
  <c r="P4" i="19"/>
  <c r="K5" i="19"/>
  <c r="L5" i="19"/>
  <c r="M5" i="19"/>
  <c r="N5" i="19"/>
  <c r="O5" i="19"/>
  <c r="P5" i="19"/>
  <c r="K6" i="19"/>
  <c r="L6" i="19"/>
  <c r="M6" i="19"/>
  <c r="N6" i="19"/>
  <c r="O6" i="19"/>
  <c r="P6" i="19"/>
  <c r="K7" i="19"/>
  <c r="L7" i="19"/>
  <c r="M7" i="19"/>
  <c r="N7" i="19"/>
  <c r="O7" i="19"/>
  <c r="P7" i="19"/>
  <c r="K8" i="19"/>
  <c r="L8" i="19"/>
  <c r="M8" i="19"/>
  <c r="N8" i="19"/>
  <c r="O8" i="19"/>
  <c r="P8" i="19"/>
  <c r="K9" i="19"/>
  <c r="L9" i="19"/>
  <c r="M9" i="19"/>
  <c r="N9" i="19"/>
  <c r="O9" i="19"/>
  <c r="P9" i="19"/>
  <c r="K10" i="19"/>
  <c r="L10" i="19"/>
  <c r="M10" i="19"/>
  <c r="N10" i="19"/>
  <c r="O10" i="19"/>
  <c r="P10" i="19"/>
  <c r="K11" i="19"/>
  <c r="L11" i="19"/>
  <c r="M11" i="19"/>
  <c r="N11" i="19"/>
  <c r="O11" i="19"/>
  <c r="P11" i="19"/>
  <c r="K12" i="19"/>
  <c r="L12" i="19"/>
  <c r="M12" i="19"/>
  <c r="N12" i="19"/>
  <c r="O12" i="19"/>
  <c r="P12" i="19"/>
  <c r="K13" i="19"/>
  <c r="L13" i="19"/>
  <c r="M13" i="19"/>
  <c r="N13" i="19"/>
  <c r="O13" i="19"/>
  <c r="P13" i="19"/>
  <c r="K14" i="19"/>
  <c r="L14" i="19"/>
  <c r="M14" i="19"/>
  <c r="N14" i="19"/>
  <c r="O14" i="19"/>
  <c r="P14" i="19"/>
  <c r="K15" i="19"/>
  <c r="L15" i="19"/>
  <c r="M15" i="19"/>
  <c r="N15" i="19"/>
  <c r="O15" i="19"/>
  <c r="P15" i="19"/>
  <c r="K16" i="19"/>
  <c r="L16" i="19"/>
  <c r="M16" i="19"/>
  <c r="N16" i="19"/>
  <c r="O16" i="19"/>
  <c r="P16" i="19"/>
  <c r="K17" i="19"/>
  <c r="L17" i="19"/>
  <c r="M17" i="19"/>
  <c r="N17" i="19"/>
  <c r="O17" i="19"/>
  <c r="P17" i="19"/>
  <c r="K18" i="19"/>
  <c r="L18" i="19"/>
  <c r="M18" i="19"/>
  <c r="N18" i="19"/>
  <c r="O18" i="19"/>
  <c r="P18" i="19"/>
  <c r="K19" i="19"/>
  <c r="L19" i="19"/>
  <c r="M19" i="19"/>
  <c r="N19" i="19"/>
  <c r="O19" i="19"/>
  <c r="P19" i="19"/>
  <c r="K20" i="19"/>
  <c r="L20" i="19"/>
  <c r="M20" i="19"/>
  <c r="N20" i="19"/>
  <c r="O20" i="19"/>
  <c r="P20" i="19"/>
  <c r="K21" i="19"/>
  <c r="L21" i="19"/>
  <c r="M21" i="19"/>
  <c r="N21" i="19"/>
  <c r="O21" i="19"/>
  <c r="P21" i="19"/>
  <c r="K22" i="19"/>
  <c r="L22" i="19"/>
  <c r="M22" i="19"/>
  <c r="N22" i="19"/>
  <c r="O22" i="19"/>
  <c r="P22" i="19"/>
  <c r="K23" i="19"/>
  <c r="L23" i="19"/>
  <c r="M23" i="19"/>
  <c r="N23" i="19"/>
  <c r="O23" i="19"/>
  <c r="P23" i="19"/>
  <c r="K24" i="19"/>
  <c r="L24" i="19"/>
  <c r="M24" i="19"/>
  <c r="N24" i="19"/>
  <c r="O24" i="19"/>
  <c r="P24" i="19"/>
  <c r="K25" i="19"/>
  <c r="L25" i="19"/>
  <c r="M25" i="19"/>
  <c r="N25" i="19"/>
  <c r="O25" i="19"/>
  <c r="P25" i="19"/>
  <c r="K26" i="19"/>
  <c r="L26" i="19"/>
  <c r="M26" i="19"/>
  <c r="N26" i="19"/>
  <c r="O26" i="19"/>
  <c r="P26" i="19"/>
  <c r="K27" i="19"/>
  <c r="L27" i="19"/>
  <c r="M27" i="19"/>
  <c r="N27" i="19"/>
  <c r="O27" i="19"/>
  <c r="P27" i="19"/>
  <c r="K28" i="19"/>
  <c r="L28" i="19"/>
  <c r="M28" i="19"/>
  <c r="N28" i="19"/>
  <c r="O28" i="19"/>
  <c r="P28" i="19"/>
  <c r="K29" i="19"/>
  <c r="L29" i="19"/>
  <c r="M29" i="19"/>
  <c r="N29" i="19"/>
  <c r="O29" i="19"/>
  <c r="P29" i="19"/>
  <c r="K30" i="19"/>
  <c r="L30" i="19"/>
  <c r="M30" i="19"/>
  <c r="N30" i="19"/>
  <c r="O30" i="19"/>
  <c r="P30" i="19"/>
  <c r="K31" i="19"/>
  <c r="L31" i="19"/>
  <c r="M31" i="19"/>
  <c r="N31" i="19"/>
  <c r="O31" i="19"/>
  <c r="P31" i="19"/>
  <c r="K32" i="19"/>
  <c r="L32" i="19"/>
  <c r="M32" i="19"/>
  <c r="N32" i="19"/>
  <c r="O32" i="19"/>
  <c r="P32" i="19"/>
  <c r="K33" i="19"/>
  <c r="L33" i="19"/>
  <c r="M33" i="19"/>
  <c r="N33" i="19"/>
  <c r="O33" i="19"/>
  <c r="P33" i="19"/>
  <c r="K34" i="19"/>
  <c r="L34" i="19"/>
  <c r="M34" i="19"/>
  <c r="N34" i="19"/>
  <c r="O34" i="19"/>
  <c r="P34" i="19"/>
  <c r="K35" i="19"/>
  <c r="L35" i="19"/>
  <c r="M35" i="19"/>
  <c r="N35" i="19"/>
  <c r="O35" i="19"/>
  <c r="P35" i="19"/>
  <c r="K36" i="19"/>
  <c r="L36" i="19"/>
  <c r="M36" i="19"/>
  <c r="N36" i="19"/>
  <c r="O36" i="19"/>
  <c r="P36" i="19"/>
  <c r="K37" i="19"/>
  <c r="L37" i="19"/>
  <c r="M37" i="19"/>
  <c r="N37" i="19"/>
  <c r="O37" i="19"/>
  <c r="P37" i="19"/>
  <c r="K38" i="19"/>
  <c r="L38" i="19"/>
  <c r="M38" i="19"/>
  <c r="N38" i="19"/>
  <c r="O38" i="19"/>
  <c r="P38" i="19"/>
  <c r="K39" i="19"/>
  <c r="L39" i="19"/>
  <c r="M39" i="19"/>
  <c r="N39" i="19"/>
  <c r="O39" i="19"/>
  <c r="P39" i="19"/>
  <c r="K40" i="19"/>
  <c r="L40" i="19"/>
  <c r="M40" i="19"/>
  <c r="N40" i="19"/>
  <c r="O40" i="19"/>
  <c r="P40" i="19"/>
  <c r="K41" i="19"/>
  <c r="L41" i="19"/>
  <c r="M41" i="19"/>
  <c r="N41" i="19"/>
  <c r="O41" i="19"/>
  <c r="P41" i="19"/>
  <c r="K42" i="19"/>
  <c r="L42" i="19"/>
  <c r="M42" i="19"/>
  <c r="N42" i="19"/>
  <c r="O42" i="19"/>
  <c r="P42" i="19"/>
  <c r="K43" i="19"/>
  <c r="L43" i="19"/>
  <c r="M43" i="19"/>
  <c r="N43" i="19"/>
  <c r="O43" i="19"/>
  <c r="P43" i="19"/>
  <c r="K44" i="19"/>
  <c r="L44" i="19"/>
  <c r="M44" i="19"/>
  <c r="N44" i="19"/>
  <c r="O44" i="19"/>
  <c r="P44" i="19"/>
  <c r="K45" i="19"/>
  <c r="L45" i="19"/>
  <c r="M45" i="19"/>
  <c r="N45" i="19"/>
  <c r="O45" i="19"/>
  <c r="P45" i="19"/>
  <c r="K46" i="19"/>
  <c r="L46" i="19"/>
  <c r="M46" i="19"/>
  <c r="N46" i="19"/>
  <c r="O46" i="19"/>
  <c r="P46" i="19"/>
  <c r="K47" i="19"/>
  <c r="L47" i="19"/>
  <c r="M47" i="19"/>
  <c r="N47" i="19"/>
  <c r="O47" i="19"/>
  <c r="P47" i="19"/>
  <c r="K48" i="19"/>
  <c r="L48" i="19"/>
  <c r="M48" i="19"/>
  <c r="N48" i="19"/>
  <c r="O48" i="19"/>
  <c r="P48" i="19"/>
  <c r="K49" i="19"/>
  <c r="L49" i="19"/>
  <c r="M49" i="19"/>
  <c r="N49" i="19"/>
  <c r="O49" i="19"/>
  <c r="P49" i="19"/>
  <c r="K52" i="19"/>
  <c r="L52" i="19"/>
  <c r="M52" i="19"/>
  <c r="N52" i="19"/>
  <c r="O52" i="19"/>
  <c r="P52" i="19"/>
  <c r="K53" i="19"/>
  <c r="L53" i="19"/>
  <c r="M53" i="19"/>
  <c r="N53" i="19"/>
  <c r="O53" i="19"/>
  <c r="P53" i="19"/>
  <c r="K54" i="19"/>
  <c r="L54" i="19"/>
  <c r="M54" i="19"/>
  <c r="N54" i="19"/>
  <c r="O54" i="19"/>
  <c r="P54" i="19"/>
  <c r="K55" i="19"/>
  <c r="L55" i="19"/>
  <c r="M55" i="19"/>
  <c r="N55" i="19"/>
  <c r="O55" i="19"/>
  <c r="P55" i="19"/>
  <c r="K56" i="19"/>
  <c r="L56" i="19"/>
  <c r="M56" i="19"/>
  <c r="N56" i="19"/>
  <c r="O56" i="19"/>
  <c r="P56" i="19"/>
  <c r="K57" i="19"/>
  <c r="L57" i="19"/>
  <c r="M57" i="19"/>
  <c r="N57" i="19"/>
  <c r="O57" i="19"/>
  <c r="P57" i="19"/>
  <c r="K83" i="19"/>
  <c r="L83" i="19"/>
  <c r="M83" i="19"/>
  <c r="N83" i="19"/>
  <c r="O83" i="19"/>
  <c r="P83" i="19"/>
  <c r="K84" i="19"/>
  <c r="L84" i="19"/>
  <c r="M84" i="19"/>
  <c r="N84" i="19"/>
  <c r="O84" i="19"/>
  <c r="P84" i="19"/>
  <c r="K85" i="19"/>
  <c r="L85" i="19"/>
  <c r="M85" i="19"/>
  <c r="N85" i="19"/>
  <c r="O85" i="19"/>
  <c r="P85" i="19"/>
  <c r="K86" i="19"/>
  <c r="L86" i="19"/>
  <c r="M86" i="19"/>
  <c r="N86" i="19"/>
  <c r="O86" i="19"/>
  <c r="P86" i="19"/>
  <c r="K87" i="19"/>
  <c r="L87" i="19"/>
  <c r="M87" i="19"/>
  <c r="N87" i="19"/>
  <c r="O87" i="19"/>
  <c r="P87" i="19"/>
  <c r="K88" i="19"/>
  <c r="L88" i="19"/>
  <c r="M88" i="19"/>
  <c r="N88" i="19"/>
  <c r="O88" i="19"/>
  <c r="P88" i="19"/>
  <c r="K89" i="19"/>
  <c r="L89" i="19"/>
  <c r="M89" i="19"/>
  <c r="N89" i="19"/>
  <c r="O89" i="19"/>
  <c r="P89" i="19"/>
  <c r="K90" i="19"/>
  <c r="L90" i="19"/>
  <c r="M90" i="19"/>
  <c r="N90" i="19"/>
  <c r="O90" i="19"/>
  <c r="P90" i="19"/>
  <c r="K91" i="19"/>
  <c r="L91" i="19"/>
  <c r="M91" i="19"/>
  <c r="N91" i="19"/>
  <c r="O91" i="19"/>
  <c r="P91" i="19"/>
  <c r="K92" i="19"/>
  <c r="L92" i="19"/>
  <c r="M92" i="19"/>
  <c r="N92" i="19"/>
  <c r="O92" i="19"/>
  <c r="P92" i="19"/>
  <c r="K93" i="19"/>
  <c r="L93" i="19"/>
  <c r="M93" i="19"/>
  <c r="N93" i="19"/>
  <c r="O93" i="19"/>
  <c r="P93" i="19"/>
  <c r="K94" i="19"/>
  <c r="L94" i="19"/>
  <c r="M94" i="19"/>
  <c r="N94" i="19"/>
  <c r="O94" i="19"/>
  <c r="P94" i="19"/>
  <c r="K58" i="19"/>
  <c r="L58" i="19"/>
  <c r="M58" i="19"/>
  <c r="N58" i="19"/>
  <c r="O58" i="19"/>
  <c r="P58" i="19"/>
  <c r="K60" i="19"/>
  <c r="L60" i="19"/>
  <c r="M60" i="19"/>
  <c r="N60" i="19"/>
  <c r="O60" i="19"/>
  <c r="P60" i="19"/>
  <c r="K61" i="19"/>
  <c r="L61" i="19"/>
  <c r="M61" i="19"/>
  <c r="N61" i="19"/>
  <c r="O61" i="19"/>
  <c r="P61" i="19"/>
  <c r="K62" i="19"/>
  <c r="L62" i="19"/>
  <c r="M62" i="19"/>
  <c r="N62" i="19"/>
  <c r="O62" i="19"/>
  <c r="P62" i="19"/>
  <c r="K72" i="19"/>
  <c r="L72" i="19"/>
  <c r="M72" i="19"/>
  <c r="N72" i="19"/>
  <c r="O72" i="19"/>
  <c r="P72" i="19"/>
  <c r="K73" i="19"/>
  <c r="L73" i="19"/>
  <c r="M73" i="19"/>
  <c r="N73" i="19"/>
  <c r="O73" i="19"/>
  <c r="P73" i="19"/>
  <c r="K74" i="19"/>
  <c r="L74" i="19"/>
  <c r="M74" i="19"/>
  <c r="N74" i="19"/>
  <c r="O74" i="19"/>
  <c r="P74" i="19"/>
  <c r="K75" i="19"/>
  <c r="L75" i="19"/>
  <c r="M75" i="19"/>
  <c r="N75" i="19"/>
  <c r="O75" i="19"/>
  <c r="P75" i="19"/>
  <c r="K76" i="19"/>
  <c r="L76" i="19"/>
  <c r="M76" i="19"/>
  <c r="N76" i="19"/>
  <c r="O76" i="19"/>
  <c r="P76" i="19"/>
  <c r="K77" i="19"/>
  <c r="L77" i="19"/>
  <c r="M77" i="19"/>
  <c r="N77" i="19"/>
  <c r="O77" i="19"/>
  <c r="P77" i="19"/>
  <c r="K78" i="19"/>
  <c r="L78" i="19"/>
  <c r="M78" i="19"/>
  <c r="N78" i="19"/>
  <c r="O78" i="19"/>
  <c r="P78" i="19"/>
  <c r="K79" i="19"/>
  <c r="L79" i="19"/>
  <c r="M79" i="19"/>
  <c r="N79" i="19"/>
  <c r="O79" i="19"/>
  <c r="P79" i="19"/>
  <c r="K80" i="19"/>
  <c r="L80" i="19"/>
  <c r="M80" i="19"/>
  <c r="N80" i="19"/>
  <c r="O80" i="19"/>
  <c r="P80" i="19"/>
  <c r="K95" i="19"/>
  <c r="L95" i="19"/>
  <c r="M95" i="19"/>
  <c r="N95" i="19"/>
  <c r="O95" i="19"/>
  <c r="P95" i="19"/>
  <c r="K98" i="19"/>
  <c r="L98" i="19"/>
  <c r="M98" i="19"/>
  <c r="N98" i="19"/>
  <c r="O98" i="19"/>
  <c r="P98" i="19"/>
  <c r="K99" i="19"/>
  <c r="L99" i="19"/>
  <c r="M99" i="19"/>
  <c r="N99" i="19"/>
  <c r="O99" i="19"/>
  <c r="P99" i="19"/>
  <c r="K100" i="19"/>
  <c r="L100" i="19"/>
  <c r="M100" i="19"/>
  <c r="N100" i="19"/>
  <c r="O100" i="19"/>
  <c r="P100" i="19"/>
  <c r="K96" i="19"/>
  <c r="L96" i="19"/>
  <c r="M96" i="19"/>
  <c r="N96" i="19"/>
  <c r="O96" i="19"/>
  <c r="P96" i="19"/>
  <c r="K101" i="19"/>
  <c r="L101" i="19"/>
  <c r="M101" i="19"/>
  <c r="N101" i="19"/>
  <c r="O101" i="19"/>
  <c r="P101" i="19"/>
  <c r="K102" i="19"/>
  <c r="L102" i="19"/>
  <c r="M102" i="19"/>
  <c r="N102" i="19"/>
  <c r="O102" i="19"/>
  <c r="P102" i="19"/>
  <c r="K103" i="19"/>
  <c r="L103" i="19"/>
  <c r="M103" i="19"/>
  <c r="N103" i="19"/>
  <c r="O103" i="19"/>
  <c r="P103" i="19"/>
  <c r="K104" i="19"/>
  <c r="L104" i="19"/>
  <c r="M104" i="19"/>
  <c r="N104" i="19"/>
  <c r="O104" i="19"/>
  <c r="P104" i="19"/>
  <c r="K105" i="19"/>
  <c r="L105" i="19"/>
  <c r="M105" i="19"/>
  <c r="N105" i="19"/>
  <c r="O105" i="19"/>
  <c r="P105" i="19"/>
  <c r="K106" i="19"/>
  <c r="L106" i="19"/>
  <c r="M106" i="19"/>
  <c r="N106" i="19"/>
  <c r="O106" i="19"/>
  <c r="P106" i="19"/>
  <c r="K107" i="19"/>
  <c r="L107" i="19"/>
  <c r="M107" i="19"/>
  <c r="N107" i="19"/>
  <c r="O107" i="19"/>
  <c r="P107" i="19"/>
  <c r="K112" i="19"/>
  <c r="L112" i="19"/>
  <c r="M112" i="19"/>
  <c r="N112" i="19"/>
  <c r="O112" i="19"/>
  <c r="P112" i="19"/>
  <c r="K114" i="19"/>
  <c r="L114" i="19"/>
  <c r="M114" i="19"/>
  <c r="N114" i="19"/>
  <c r="O114" i="19"/>
  <c r="P114" i="19"/>
  <c r="K116" i="19"/>
  <c r="L116" i="19"/>
  <c r="M116" i="19"/>
  <c r="N116" i="19"/>
  <c r="O116" i="19"/>
  <c r="P116" i="19"/>
  <c r="K108" i="19"/>
  <c r="L108" i="19"/>
  <c r="M108" i="19"/>
  <c r="N108" i="19"/>
  <c r="O108" i="19"/>
  <c r="P108" i="19"/>
  <c r="K117" i="19"/>
  <c r="L117" i="19"/>
  <c r="M117" i="19"/>
  <c r="N117" i="19"/>
  <c r="O117" i="19"/>
  <c r="P117" i="19"/>
  <c r="K118" i="19"/>
  <c r="L118" i="19"/>
  <c r="M118" i="19"/>
  <c r="N118" i="19"/>
  <c r="O118" i="19"/>
  <c r="P118" i="19"/>
  <c r="K120" i="19"/>
  <c r="L120" i="19"/>
  <c r="M120" i="19"/>
  <c r="N120" i="19"/>
  <c r="O120" i="19"/>
  <c r="P120" i="19"/>
  <c r="K121" i="19"/>
  <c r="L121" i="19"/>
  <c r="M121" i="19"/>
  <c r="N121" i="19"/>
  <c r="O121" i="19"/>
  <c r="P121" i="19"/>
  <c r="K122" i="19"/>
  <c r="L122" i="19"/>
  <c r="M122" i="19"/>
  <c r="N122" i="19"/>
  <c r="O122" i="19"/>
  <c r="P122" i="19"/>
  <c r="K123" i="19"/>
  <c r="L123" i="19"/>
  <c r="M123" i="19"/>
  <c r="N123" i="19"/>
  <c r="O123" i="19"/>
  <c r="P123" i="19"/>
  <c r="K124" i="19"/>
  <c r="L124" i="19"/>
  <c r="M124" i="19"/>
  <c r="N124" i="19"/>
  <c r="O124" i="19"/>
  <c r="P124" i="19"/>
  <c r="K125" i="19"/>
  <c r="L125" i="19"/>
  <c r="M125" i="19"/>
  <c r="N125" i="19"/>
  <c r="O125" i="19"/>
  <c r="P125" i="19"/>
  <c r="K126" i="19"/>
  <c r="L126" i="19"/>
  <c r="M126" i="19"/>
  <c r="N126" i="19"/>
  <c r="O126" i="19"/>
  <c r="P126" i="19"/>
  <c r="K127" i="19"/>
  <c r="L127" i="19"/>
  <c r="M127" i="19"/>
  <c r="N127" i="19"/>
  <c r="O127" i="19"/>
  <c r="P127" i="19"/>
  <c r="K128" i="19"/>
  <c r="L128" i="19"/>
  <c r="M128" i="19"/>
  <c r="N128" i="19"/>
  <c r="O128" i="19"/>
  <c r="P128" i="19"/>
  <c r="K129" i="19"/>
  <c r="L129" i="19"/>
  <c r="M129" i="19"/>
  <c r="N129" i="19"/>
  <c r="O129" i="19"/>
  <c r="P129" i="19"/>
  <c r="K130" i="19"/>
  <c r="L130" i="19"/>
  <c r="M130" i="19"/>
  <c r="N130" i="19"/>
  <c r="O130" i="19"/>
  <c r="P130" i="19"/>
  <c r="K131" i="19"/>
  <c r="L131" i="19"/>
  <c r="M131" i="19"/>
  <c r="N131" i="19"/>
  <c r="O131" i="19"/>
  <c r="P131" i="19"/>
  <c r="K132" i="19"/>
  <c r="L132" i="19"/>
  <c r="M132" i="19"/>
  <c r="N132" i="19"/>
  <c r="O132" i="19"/>
  <c r="P132" i="19"/>
  <c r="K133" i="19"/>
  <c r="L133" i="19"/>
  <c r="M133" i="19"/>
  <c r="N133" i="19"/>
  <c r="O133" i="19"/>
  <c r="P133" i="19"/>
  <c r="K134" i="19"/>
  <c r="L134" i="19"/>
  <c r="M134" i="19"/>
  <c r="N134" i="19"/>
  <c r="O134" i="19"/>
  <c r="P134" i="19"/>
  <c r="K136" i="19"/>
  <c r="L136" i="19"/>
  <c r="M136" i="19"/>
  <c r="N136" i="19"/>
  <c r="O136" i="19"/>
  <c r="P136" i="19"/>
  <c r="K148" i="19"/>
  <c r="L148" i="19"/>
  <c r="M148" i="19"/>
  <c r="N148" i="19"/>
  <c r="O148" i="19"/>
  <c r="P148" i="19"/>
  <c r="K149" i="19"/>
  <c r="L149" i="19"/>
  <c r="M149" i="19"/>
  <c r="N149" i="19"/>
  <c r="O149" i="19"/>
  <c r="P149" i="19"/>
  <c r="K150" i="19"/>
  <c r="L150" i="19"/>
  <c r="M150" i="19"/>
  <c r="N150" i="19"/>
  <c r="O150" i="19"/>
  <c r="P150" i="19"/>
  <c r="K151" i="19"/>
  <c r="L151" i="19"/>
  <c r="M151" i="19"/>
  <c r="N151" i="19"/>
  <c r="O151" i="19"/>
  <c r="P151" i="19"/>
  <c r="K162" i="19"/>
  <c r="L162" i="19"/>
  <c r="M162" i="19"/>
  <c r="N162" i="19"/>
  <c r="O162" i="19"/>
  <c r="P162" i="19"/>
  <c r="K163" i="19"/>
  <c r="L163" i="19"/>
  <c r="M163" i="19"/>
  <c r="N163" i="19"/>
  <c r="O163" i="19"/>
  <c r="P163" i="19"/>
  <c r="K164" i="19"/>
  <c r="L164" i="19"/>
  <c r="M164" i="19"/>
  <c r="N164" i="19"/>
  <c r="O164" i="19"/>
  <c r="P164" i="19"/>
  <c r="K165" i="19"/>
  <c r="L165" i="19"/>
  <c r="M165" i="19"/>
  <c r="N165" i="19"/>
  <c r="O165" i="19"/>
  <c r="P165" i="19"/>
  <c r="G114" i="19"/>
  <c r="G99" i="19"/>
  <c r="G149" i="19"/>
  <c r="G151" i="19"/>
  <c r="G162" i="19"/>
  <c r="G163" i="19"/>
  <c r="G164" i="19"/>
  <c r="G165" i="19"/>
  <c r="G132" i="19"/>
  <c r="G133" i="19"/>
  <c r="G134" i="19"/>
  <c r="G128" i="19"/>
  <c r="G129" i="19"/>
  <c r="G130" i="19"/>
  <c r="G131" i="19"/>
  <c r="G106" i="19"/>
  <c r="G27" i="19"/>
  <c r="G54" i="19"/>
  <c r="G57" i="19"/>
  <c r="G80" i="19"/>
  <c r="G77" i="19"/>
  <c r="G74" i="19"/>
  <c r="G62" i="19"/>
  <c r="G94" i="19"/>
  <c r="G91" i="19"/>
  <c r="G88" i="19"/>
  <c r="G85" i="19"/>
  <c r="G86" i="19"/>
  <c r="G120" i="19"/>
  <c r="G121" i="19"/>
  <c r="G122" i="19"/>
  <c r="G123" i="19"/>
  <c r="G124" i="19"/>
  <c r="G125" i="19"/>
  <c r="G126" i="19"/>
  <c r="G127" i="19"/>
  <c r="G104" i="19"/>
  <c r="G105" i="19"/>
  <c r="G150" i="19"/>
  <c r="G148" i="19"/>
  <c r="L3" i="19"/>
  <c r="M3" i="19"/>
  <c r="K3" i="19"/>
  <c r="O3" i="19"/>
  <c r="P3" i="19"/>
  <c r="N3" i="19"/>
  <c r="G16" i="19"/>
  <c r="G17" i="19"/>
  <c r="G18" i="19"/>
  <c r="G19" i="19"/>
  <c r="G20" i="19"/>
  <c r="G21" i="19"/>
  <c r="G22" i="19"/>
  <c r="G23" i="19"/>
  <c r="G24" i="19"/>
  <c r="G25" i="19"/>
  <c r="G26" i="19"/>
  <c r="G28" i="19"/>
  <c r="G29" i="19"/>
  <c r="G30" i="19"/>
  <c r="G31" i="19"/>
  <c r="G32" i="19"/>
  <c r="G33" i="19"/>
  <c r="G34" i="19"/>
  <c r="G35" i="19"/>
  <c r="G36" i="19"/>
  <c r="G37" i="19"/>
  <c r="G38" i="19"/>
  <c r="G39" i="19"/>
  <c r="G40" i="19"/>
  <c r="G41" i="19"/>
  <c r="G42" i="19"/>
  <c r="G43" i="19"/>
  <c r="G44" i="19"/>
  <c r="G45" i="19"/>
  <c r="G46" i="19"/>
  <c r="G47" i="19"/>
  <c r="G48" i="19"/>
  <c r="G49" i="19"/>
  <c r="G52" i="19"/>
  <c r="G53" i="19"/>
  <c r="G55" i="19"/>
  <c r="G56" i="19"/>
  <c r="G83" i="19"/>
  <c r="G84" i="19"/>
  <c r="G87" i="19"/>
  <c r="G89" i="19"/>
  <c r="G90" i="19"/>
  <c r="G92" i="19"/>
  <c r="G93" i="19"/>
  <c r="G58" i="19"/>
  <c r="G60" i="19"/>
  <c r="G61" i="19"/>
  <c r="G72" i="19"/>
  <c r="G73" i="19"/>
  <c r="G75" i="19"/>
  <c r="G76" i="19"/>
  <c r="G78" i="19"/>
  <c r="G79" i="19"/>
  <c r="G95" i="19"/>
  <c r="G98" i="19"/>
  <c r="G100" i="19"/>
  <c r="G96" i="19"/>
  <c r="G101" i="19"/>
  <c r="G102" i="19"/>
  <c r="G103" i="19"/>
  <c r="G107" i="19"/>
  <c r="G112" i="19"/>
  <c r="G116" i="19"/>
  <c r="G108" i="19"/>
  <c r="G117" i="19"/>
  <c r="G118" i="19"/>
  <c r="G136" i="19"/>
  <c r="G4" i="19"/>
  <c r="G5" i="19"/>
  <c r="G6" i="19"/>
  <c r="G7" i="19"/>
  <c r="G8" i="19"/>
  <c r="G9" i="19"/>
  <c r="G10" i="19"/>
  <c r="G11" i="19"/>
  <c r="G12" i="19"/>
  <c r="G13" i="19"/>
  <c r="G14" i="19"/>
  <c r="G15" i="19"/>
  <c r="G3" i="19"/>
</calcChain>
</file>

<file path=xl/comments1.xml><?xml version="1.0" encoding="utf-8"?>
<comments xmlns="http://schemas.openxmlformats.org/spreadsheetml/2006/main">
  <authors>
    <author>Andrea Costa</author>
  </authors>
  <commentList>
    <comment ref="A1" authorId="0">
      <text>
        <r>
          <rPr>
            <b/>
            <sz val="8"/>
            <color indexed="81"/>
            <rFont val="Tahoma"/>
          </rPr>
          <t>Andrea Costa:</t>
        </r>
        <r>
          <rPr>
            <sz val="8"/>
            <color indexed="81"/>
            <rFont val="Tahoma"/>
          </rPr>
          <t xml:space="preserve">
Not clear what to assign to :
- System Performance
-Energy Consumption
Can one PO be assigned to 2 different aspects?
All the PO are monitor… for now, they could also be maintain, minimise, maximise but in this case a benchmark value is required</t>
        </r>
      </text>
    </comment>
    <comment ref="L3" authorId="0">
      <text>
        <r>
          <rPr>
            <b/>
            <sz val="8"/>
            <color indexed="81"/>
            <rFont val="Tahoma"/>
          </rPr>
          <t>Andrea Costa:</t>
        </r>
        <r>
          <rPr>
            <sz val="8"/>
            <color indexed="81"/>
            <rFont val="Tahoma"/>
          </rPr>
          <t xml:space="preserve">
All the units are intneded per minute. They can be easily intagrated per the time frame selected by the user
Only the flow readings and electricity are cumulative values whitin the interval, the other readings are spot measurements taken once per minute.
This means that for a 1 minute interval, we'd have m3 per minutes and alike kWh per minute</t>
        </r>
      </text>
    </comment>
  </commentList>
</comments>
</file>

<file path=xl/comments2.xml><?xml version="1.0" encoding="utf-8"?>
<comments xmlns="http://schemas.openxmlformats.org/spreadsheetml/2006/main">
  <authors>
    <author>Andrea Costa</author>
  </authors>
  <commentList>
    <comment ref="D2" authorId="0">
      <text>
        <r>
          <rPr>
            <b/>
            <sz val="8"/>
            <color indexed="81"/>
            <rFont val="Tahoma"/>
          </rPr>
          <t>Andrea Costa:</t>
        </r>
        <r>
          <rPr>
            <sz val="8"/>
            <color indexed="81"/>
            <rFont val="Tahoma"/>
          </rPr>
          <t xml:space="preserve">
Only the flow readings and electricity are cumulative values whitin the interval, the other readings are spot measurements taken once per minute.
This needs further investigation on sensors/meters and what values are needed.</t>
        </r>
      </text>
    </comment>
  </commentList>
</comments>
</file>

<file path=xl/comments3.xml><?xml version="1.0" encoding="utf-8"?>
<comments xmlns="http://schemas.openxmlformats.org/spreadsheetml/2006/main">
  <authors>
    <author>Andrea Costa</author>
  </authors>
  <commentList>
    <comment ref="C1" authorId="0">
      <text>
        <r>
          <rPr>
            <b/>
            <sz val="8"/>
            <color indexed="81"/>
            <rFont val="Tahoma"/>
          </rPr>
          <t>Andrea Costa:</t>
        </r>
        <r>
          <rPr>
            <sz val="8"/>
            <color indexed="81"/>
            <rFont val="Tahoma"/>
          </rPr>
          <t xml:space="preserve">
Approx Value</t>
        </r>
      </text>
    </comment>
  </commentList>
</comments>
</file>

<file path=xl/sharedStrings.xml><?xml version="1.0" encoding="utf-8"?>
<sst xmlns="http://schemas.openxmlformats.org/spreadsheetml/2006/main" count="1138" uniqueCount="414">
  <si>
    <t>Comment</t>
  </si>
  <si>
    <t>-</t>
  </si>
  <si>
    <t>kWh</t>
  </si>
  <si>
    <t>degrees</t>
  </si>
  <si>
    <t>m/s</t>
  </si>
  <si>
    <t>%</t>
  </si>
  <si>
    <t>Lux</t>
  </si>
  <si>
    <t>m3</t>
  </si>
  <si>
    <t>Site</t>
  </si>
  <si>
    <t>Measurement Description</t>
  </si>
  <si>
    <t>Desired Measurement Interval</t>
  </si>
  <si>
    <t>1.28:Seminar Room</t>
  </si>
  <si>
    <t>Lighting Electricity</t>
  </si>
  <si>
    <t>Plug Load Electricity</t>
  </si>
  <si>
    <t>15 Minutes</t>
  </si>
  <si>
    <t>Existing Tier 2</t>
  </si>
  <si>
    <t>Existing Tier 3</t>
  </si>
  <si>
    <t>Missing Tier 1</t>
  </si>
  <si>
    <t>Missing Tier 2</t>
  </si>
  <si>
    <t>Missing Tier 3</t>
  </si>
  <si>
    <t>Tier 1</t>
  </si>
  <si>
    <t>Tier 2</t>
  </si>
  <si>
    <t>Tier 3</t>
  </si>
  <si>
    <t>Heat Pump</t>
  </si>
  <si>
    <t>Performance Objective</t>
  </si>
  <si>
    <t>Performance Metric</t>
  </si>
  <si>
    <t>MC -Master Controller</t>
  </si>
  <si>
    <t>FC -Field Controller</t>
  </si>
  <si>
    <t>SN -Sensor Number</t>
  </si>
  <si>
    <t xml:space="preserve">1.23:open plan office right 3.6 </t>
  </si>
  <si>
    <t>Lighting Level</t>
  </si>
  <si>
    <r>
      <t>Occupancy - CO</t>
    </r>
    <r>
      <rPr>
        <vertAlign val="subscript"/>
        <sz val="8"/>
        <rFont val="Arial"/>
        <family val="2"/>
      </rPr>
      <t>2</t>
    </r>
  </si>
  <si>
    <t>PPM</t>
  </si>
  <si>
    <t>ºC</t>
  </si>
  <si>
    <t>BMS Output (*.csv file name)</t>
  </si>
  <si>
    <t>Actual Measurement Interval</t>
  </si>
  <si>
    <t>Prototype 1</t>
  </si>
  <si>
    <t>Prototype 2</t>
  </si>
  <si>
    <t>W/m2</t>
  </si>
  <si>
    <t>PM Unit</t>
  </si>
  <si>
    <t>Formula</t>
  </si>
  <si>
    <t>Outside Air Temperature @ LGF level</t>
  </si>
  <si>
    <t>Outside Air Temperature @ roof level</t>
  </si>
  <si>
    <t>Outside Air Relative Humidity</t>
  </si>
  <si>
    <t>Outside Natural Lighting Level</t>
  </si>
  <si>
    <t>Outside Diffuse Solar Radiation</t>
  </si>
  <si>
    <t>Outside Total Solar Radiation</t>
  </si>
  <si>
    <t>Outside Wind Speed</t>
  </si>
  <si>
    <t>Heat Pump Evaporator Side Outlet Water Temperature (A3)</t>
  </si>
  <si>
    <t>Valve between HE-01 &amp; HE02 Opening (VA1)</t>
  </si>
  <si>
    <t>Underfloor Heating Loop (20-45ºC)</t>
  </si>
  <si>
    <t>Valve Heat Pump Evaporator Side Inlet Compressor 1 Opening (VA3)</t>
  </si>
  <si>
    <t>Valve Heat Pump Evaporator Side Inlet Compressor 2 Opening (VA4)</t>
  </si>
  <si>
    <t>Aquifer Loop Outlet Water Flow</t>
  </si>
  <si>
    <t>Pump P01</t>
  </si>
  <si>
    <t>Heat Pump Condenser Side Outlet Water Temperature (UF1)</t>
  </si>
  <si>
    <t>Heat Pump Condenser Side Inlet Water Temperature (UF2)</t>
  </si>
  <si>
    <t>Aquifer Inlet Water Temperature (A1)</t>
  </si>
  <si>
    <t>Underfloor Heating Loop Return Supply Water Temperature (UF3)</t>
  </si>
  <si>
    <t>UFH Manifold 1.03</t>
  </si>
  <si>
    <t>UFH Manifold 1.03 Supply Water Temperature</t>
  </si>
  <si>
    <t>Bypass Valve Heat Pump Condenser Side Loop Opening (VUF1)</t>
  </si>
  <si>
    <t>Bypass Valve Heat Pump Evaporator Side Loop Opening (VA2)</t>
  </si>
  <si>
    <t>Pump P02</t>
  </si>
  <si>
    <t>Pump P03</t>
  </si>
  <si>
    <t>Pump P14A</t>
  </si>
  <si>
    <t>Pump P14B</t>
  </si>
  <si>
    <t>Pump P8A</t>
  </si>
  <si>
    <t>Pump P8B</t>
  </si>
  <si>
    <t>Electricity Power Consumption</t>
  </si>
  <si>
    <t>Outside Wind Direction</t>
  </si>
  <si>
    <t>Aquifer Loop (2-30ºC)</t>
  </si>
  <si>
    <t>HE-04 Outlet - Underfloor Heating Supply Water Temperature (UF4)</t>
  </si>
  <si>
    <t>Underfloor Heating Loop Heat Meter (HMUF2)</t>
  </si>
  <si>
    <t>Heat Pump Condenser Side Loop Heat Meter (HMUF1)</t>
  </si>
  <si>
    <t>UFH Manifold 1.03 - Loop 10 (1.23 Open Plan Office 3.6)</t>
  </si>
  <si>
    <t>UFH Manifold 1.03 - Loop 10  (1.23 Open Plan Office 3.6)</t>
  </si>
  <si>
    <t>UFH Manifold 1.03 - Loop 11 (1.23 Open Plan Office 3.6).</t>
  </si>
  <si>
    <t>UFH Manifold 1.03 - Loop 11 (1.23 Open Plan Office 3.6)</t>
  </si>
  <si>
    <t>UFH Manifold 1.03 - Loop 12 (1.23 Open Plan Office 3.6)</t>
  </si>
  <si>
    <t>UFH Manifold 1.03 - Loop 13 (1.23 Open Plan Office 3.6)</t>
  </si>
  <si>
    <t>Return Water Temperature</t>
  </si>
  <si>
    <t>UFH Manifold 0.02</t>
  </si>
  <si>
    <t>UFH Manifold 0.02 - Loop 1 (G05:immunology)</t>
  </si>
  <si>
    <t>UFH Manifold 0.02 - Loop 2 (G05:immunology)</t>
  </si>
  <si>
    <t>Signal Control</t>
  </si>
  <si>
    <t>UFH Manifold 1.01</t>
  </si>
  <si>
    <t>Mixed HE-01 &amp; HE-02 Outlet Water Temperature (A2)</t>
  </si>
  <si>
    <t>Valve Signal Control</t>
  </si>
  <si>
    <t>Open/Close</t>
  </si>
  <si>
    <t>UFH Manifold 1.01 - Loop 1 (1.28 Seminar Room 3.16)</t>
  </si>
  <si>
    <t>UFH Manifold 1.01 - Loop 2 (1.28 Seminar Room 3.16)</t>
  </si>
  <si>
    <t>UFH Manifold 1.01 - Loop 3 (1.28 Seminar Room 3.16)</t>
  </si>
  <si>
    <t>UFH Manifold 1.01 - Loop 4 (1.28 Seminar Room 3.16)</t>
  </si>
  <si>
    <t xml:space="preserve">Building </t>
  </si>
  <si>
    <t>Electricity Total Consumption</t>
  </si>
  <si>
    <t>Lighting Electricity Total Consumption</t>
  </si>
  <si>
    <t>Gas Total Consumption</t>
  </si>
  <si>
    <t>Boiler Gas Total Consumption</t>
  </si>
  <si>
    <t>Laboratories Gas Total Consumption</t>
  </si>
  <si>
    <t>Mains Water Supply Total</t>
  </si>
  <si>
    <t>Domestic Hot Water Total</t>
  </si>
  <si>
    <t>Cold Water Total</t>
  </si>
  <si>
    <t>Datum Stream Name</t>
  </si>
  <si>
    <t>Datum Stream Unit</t>
  </si>
  <si>
    <t>Existing</t>
  </si>
  <si>
    <t>Vitual Datum Stream</t>
  </si>
  <si>
    <t>Required Wireless Datum Stream</t>
  </si>
  <si>
    <t>Existing Tier 1</t>
  </si>
  <si>
    <t>G05: Immunology Lab</t>
  </si>
  <si>
    <t>Datum1</t>
  </si>
  <si>
    <t>Datum2</t>
  </si>
  <si>
    <t>Datum3</t>
  </si>
  <si>
    <t>Datum4</t>
  </si>
  <si>
    <t>Datum5</t>
  </si>
  <si>
    <t>Datum6</t>
  </si>
  <si>
    <t>Datum7</t>
  </si>
  <si>
    <t>Datum8</t>
  </si>
  <si>
    <t>Datum9</t>
  </si>
  <si>
    <t>Datum10</t>
  </si>
  <si>
    <t>Datum11</t>
  </si>
  <si>
    <t>Datum12</t>
  </si>
  <si>
    <t>Datum13</t>
  </si>
  <si>
    <t>Datum14</t>
  </si>
  <si>
    <t>Datum15</t>
  </si>
  <si>
    <t>Datum16</t>
  </si>
  <si>
    <t>Datum17</t>
  </si>
  <si>
    <t>Datum18</t>
  </si>
  <si>
    <t>Datum19</t>
  </si>
  <si>
    <t>Datum20</t>
  </si>
  <si>
    <t>Datum21</t>
  </si>
  <si>
    <t>Datum22</t>
  </si>
  <si>
    <t>Datum23</t>
  </si>
  <si>
    <t>Datum24</t>
  </si>
  <si>
    <t>Datum25</t>
  </si>
  <si>
    <t>Datum26</t>
  </si>
  <si>
    <t>Datum27</t>
  </si>
  <si>
    <t>Datum28</t>
  </si>
  <si>
    <t>Datum29</t>
  </si>
  <si>
    <t>Datum30</t>
  </si>
  <si>
    <t>Datum31</t>
  </si>
  <si>
    <t>Datum32</t>
  </si>
  <si>
    <t>Datum33</t>
  </si>
  <si>
    <t>Datum34</t>
  </si>
  <si>
    <t>Datum35</t>
  </si>
  <si>
    <t>Datum36</t>
  </si>
  <si>
    <t>Datum37</t>
  </si>
  <si>
    <t>Datum38</t>
  </si>
  <si>
    <t>Datum39</t>
  </si>
  <si>
    <t>Datum40</t>
  </si>
  <si>
    <t>Datum41</t>
  </si>
  <si>
    <t>Datum42</t>
  </si>
  <si>
    <t>Datum43</t>
  </si>
  <si>
    <t>Datum44</t>
  </si>
  <si>
    <t>Datum45</t>
  </si>
  <si>
    <t>Datum46</t>
  </si>
  <si>
    <t>Datum47</t>
  </si>
  <si>
    <t>Datum48</t>
  </si>
  <si>
    <t>Datum49</t>
  </si>
  <si>
    <t>Datum50</t>
  </si>
  <si>
    <t>Datum51</t>
  </si>
  <si>
    <t>Datum52</t>
  </si>
  <si>
    <t>Datum53</t>
  </si>
  <si>
    <t>Datum54</t>
  </si>
  <si>
    <t>Datum55</t>
  </si>
  <si>
    <t>Datum56</t>
  </si>
  <si>
    <t>Datum57</t>
  </si>
  <si>
    <t>Datum58</t>
  </si>
  <si>
    <t>Datum59</t>
  </si>
  <si>
    <t>Datum60</t>
  </si>
  <si>
    <t>Datum61</t>
  </si>
  <si>
    <t>Datum62</t>
  </si>
  <si>
    <t>Datum63</t>
  </si>
  <si>
    <t>Datum64</t>
  </si>
  <si>
    <t>Datum65</t>
  </si>
  <si>
    <t>Datum66</t>
  </si>
  <si>
    <t>Datum67</t>
  </si>
  <si>
    <t>Datum68</t>
  </si>
  <si>
    <t>Datum69</t>
  </si>
  <si>
    <t>Datum70</t>
  </si>
  <si>
    <t>Datum71</t>
  </si>
  <si>
    <t>Datum72</t>
  </si>
  <si>
    <t>Datum73</t>
  </si>
  <si>
    <t>Datum74</t>
  </si>
  <si>
    <t>Datum75</t>
  </si>
  <si>
    <t>Datum76</t>
  </si>
  <si>
    <t>Datum77</t>
  </si>
  <si>
    <t>Datum78</t>
  </si>
  <si>
    <t>Datum79</t>
  </si>
  <si>
    <t>Datum80</t>
  </si>
  <si>
    <t>Datum81</t>
  </si>
  <si>
    <t>Datum82</t>
  </si>
  <si>
    <t>Datum83</t>
  </si>
  <si>
    <t>Datum84</t>
  </si>
  <si>
    <t>Datum85</t>
  </si>
  <si>
    <t>Datum86</t>
  </si>
  <si>
    <t>Datum87</t>
  </si>
  <si>
    <t>Datum88</t>
  </si>
  <si>
    <t>Datum89</t>
  </si>
  <si>
    <t>Datum90</t>
  </si>
  <si>
    <t>Datum91</t>
  </si>
  <si>
    <t>Loop Water Flow</t>
  </si>
  <si>
    <t>Datum92</t>
  </si>
  <si>
    <t>Datum93</t>
  </si>
  <si>
    <t>Datum94</t>
  </si>
  <si>
    <t>Datum95</t>
  </si>
  <si>
    <t>Datum96</t>
  </si>
  <si>
    <t>Datum97</t>
  </si>
  <si>
    <t>Datum98</t>
  </si>
  <si>
    <t>Datum99</t>
  </si>
  <si>
    <t>Datum100</t>
  </si>
  <si>
    <t>Datum101</t>
  </si>
  <si>
    <t>Datum102</t>
  </si>
  <si>
    <t>Datum103</t>
  </si>
  <si>
    <t>Datum104</t>
  </si>
  <si>
    <t>Datum105</t>
  </si>
  <si>
    <t>Datum106</t>
  </si>
  <si>
    <t>Datum107</t>
  </si>
  <si>
    <t>Datum108</t>
  </si>
  <si>
    <t>Datum109</t>
  </si>
  <si>
    <t>Datum110</t>
  </si>
  <si>
    <t>Datum111</t>
  </si>
  <si>
    <t>Datum112</t>
  </si>
  <si>
    <t>Datum113</t>
  </si>
  <si>
    <t>Datum114</t>
  </si>
  <si>
    <t>Datum115</t>
  </si>
  <si>
    <t>Datum116</t>
  </si>
  <si>
    <t>Datum117</t>
  </si>
  <si>
    <t>Door Open Signal</t>
  </si>
  <si>
    <t>Door 1 (West) Open Signal</t>
  </si>
  <si>
    <t>Door 2 (East) Open Signal</t>
  </si>
  <si>
    <t>Wooden Opening 2 (East) Open Signal</t>
  </si>
  <si>
    <t>Wooden Opening 1 (West) Open Signal</t>
  </si>
  <si>
    <t>Wooden Opening 1 Open Signal</t>
  </si>
  <si>
    <t>Wooden Opening 2 Open Signal</t>
  </si>
  <si>
    <t>Wooden Opening 3 Open Signal</t>
  </si>
  <si>
    <t>Wooden Opening 4 Open Signal</t>
  </si>
  <si>
    <t>Wooden Opening 5 Open Signal</t>
  </si>
  <si>
    <t>Manual Window 1 Open Signal</t>
  </si>
  <si>
    <t>Manual Window 2 Open Signal</t>
  </si>
  <si>
    <t>Manual Window 3 Open Signal</t>
  </si>
  <si>
    <t>Manual Window 4 Open Signal</t>
  </si>
  <si>
    <t>Manual Window 5 Open Signal</t>
  </si>
  <si>
    <t>Automatic Window 1 Open Signal</t>
  </si>
  <si>
    <t>Automatic Window 2 Open Signal</t>
  </si>
  <si>
    <t>1.28:Seminar Room - Break Out Space</t>
  </si>
  <si>
    <t>Sliding Door Open Signal</t>
  </si>
  <si>
    <t>Datum118</t>
  </si>
  <si>
    <t>Datum119</t>
  </si>
  <si>
    <t>Datum120</t>
  </si>
  <si>
    <t>Datum121</t>
  </si>
  <si>
    <t>Datum122</t>
  </si>
  <si>
    <t>Datum123</t>
  </si>
  <si>
    <t>Datum124</t>
  </si>
  <si>
    <t>Occupancy - PIR</t>
  </si>
  <si>
    <t>Occupancy West - PIR</t>
  </si>
  <si>
    <t>Occupancy East - PIR</t>
  </si>
  <si>
    <t>Lighting Level East</t>
  </si>
  <si>
    <t>Lighting Level West</t>
  </si>
  <si>
    <t>Datum125</t>
  </si>
  <si>
    <t>Datum126</t>
  </si>
  <si>
    <t>Datum127</t>
  </si>
  <si>
    <t>Datum128</t>
  </si>
  <si>
    <r>
      <t>Occupancy West - CO</t>
    </r>
    <r>
      <rPr>
        <vertAlign val="subscript"/>
        <sz val="8"/>
        <rFont val="Arial"/>
        <family val="2"/>
      </rPr>
      <t>2</t>
    </r>
  </si>
  <si>
    <t>Datum129</t>
  </si>
  <si>
    <r>
      <t>Occupancy East - CO</t>
    </r>
    <r>
      <rPr>
        <vertAlign val="subscript"/>
        <sz val="8"/>
        <rFont val="Arial"/>
        <family val="2"/>
      </rPr>
      <t>2</t>
    </r>
  </si>
  <si>
    <t>Datum130</t>
  </si>
  <si>
    <t>Datum131</t>
  </si>
  <si>
    <t>Datum132</t>
  </si>
  <si>
    <t>Datum133</t>
  </si>
  <si>
    <t>Supply Water Flow</t>
  </si>
  <si>
    <t>Datum134</t>
  </si>
  <si>
    <t>Datum135</t>
  </si>
  <si>
    <t>Datum136</t>
  </si>
  <si>
    <t>Window 1 Open Signal</t>
  </si>
  <si>
    <t>UFH Manifold 1.01 - Loop 5 (1.28:Seminar Room - Break Out Space)</t>
  </si>
  <si>
    <t>UFH Manifold 1.01 - Loop 6 (1.28:Seminar Room - Break Out Space)</t>
  </si>
  <si>
    <t>UFH Manifold 1.01 - Loop 7 (1.28:Seminar Room - Break Out Space)</t>
  </si>
  <si>
    <t>Radiant Temperature (UFH Loop1)</t>
  </si>
  <si>
    <t>Radiant Temperature (UFH Loop2)</t>
  </si>
  <si>
    <t>Radiant Temperature (UFH Loop 10)</t>
  </si>
  <si>
    <t>Radiant Temperature (UFH Loop 11)</t>
  </si>
  <si>
    <t>Radiant Temperature (UFH Loop 12)</t>
  </si>
  <si>
    <t>Radiant Temperature (UFH Loop 13)</t>
  </si>
  <si>
    <t>Radiant Temperature (UFH Loop 1)</t>
  </si>
  <si>
    <t>Radiant Temperature (UFH Loop 2)</t>
  </si>
  <si>
    <t>Radiant Temperature (UFH Loop 3)</t>
  </si>
  <si>
    <t>Radiant Temperature (UFH Loop 4)</t>
  </si>
  <si>
    <t>Radiant Temperature (UFH Loop 5)</t>
  </si>
  <si>
    <t>Radiant Temperature (UFH Loop 6)</t>
  </si>
  <si>
    <t>Radiant Temperature (UFH Loop 7)</t>
  </si>
  <si>
    <t>Datum137</t>
  </si>
  <si>
    <t>Datum138</t>
  </si>
  <si>
    <t>Datum139</t>
  </si>
  <si>
    <t>Datum140</t>
  </si>
  <si>
    <t>Datum141</t>
  </si>
  <si>
    <t>Datum142</t>
  </si>
  <si>
    <t>Datum143</t>
  </si>
  <si>
    <t>Datum144</t>
  </si>
  <si>
    <t>Datum145</t>
  </si>
  <si>
    <t>Datum146</t>
  </si>
  <si>
    <t>Datum147</t>
  </si>
  <si>
    <t>Datum148</t>
  </si>
  <si>
    <t>Datum149</t>
  </si>
  <si>
    <t>Datum150</t>
  </si>
  <si>
    <t>Datum151</t>
  </si>
  <si>
    <t>Datum152</t>
  </si>
  <si>
    <t>Datum154</t>
  </si>
  <si>
    <t>Datum155</t>
  </si>
  <si>
    <t>Datum156</t>
  </si>
  <si>
    <t>Datum157</t>
  </si>
  <si>
    <t>Datum158</t>
  </si>
  <si>
    <t>Datum159</t>
  </si>
  <si>
    <t>Datum160</t>
  </si>
  <si>
    <t>Datum161</t>
  </si>
  <si>
    <t>Datum162</t>
  </si>
  <si>
    <t>Datum163</t>
  </si>
  <si>
    <t>% RH</t>
  </si>
  <si>
    <t>ERI_Datum Streams</t>
  </si>
  <si>
    <t>Windows 1, 2, 3 and 4 Open Signal (opening together)</t>
  </si>
  <si>
    <t>Door 1 (Corridor South) Open Signal</t>
  </si>
  <si>
    <t>Door 2 (Corridor North) Open Signal</t>
  </si>
  <si>
    <t>Door 3 (Kitchen) Open Signal</t>
  </si>
  <si>
    <t>Door 4 (Director Room) Open Signal</t>
  </si>
  <si>
    <t>Door 5 (Stair case) Open Signal</t>
  </si>
  <si>
    <t>Datum153</t>
  </si>
  <si>
    <t>Datum164</t>
  </si>
  <si>
    <t>Datum165</t>
  </si>
  <si>
    <t>UFH Manifold 0.02 Supply Water Temperature</t>
  </si>
  <si>
    <t>Performance Aspect</t>
  </si>
  <si>
    <t>Benchmark Value</t>
  </si>
  <si>
    <t>Building Function</t>
  </si>
  <si>
    <t>Thermal Loads</t>
  </si>
  <si>
    <t>Legislation</t>
  </si>
  <si>
    <t>Energy Consumption</t>
  </si>
  <si>
    <t>System Perfomance</t>
  </si>
  <si>
    <t>Air Temperature</t>
  </si>
  <si>
    <t>Maintain Themal Comfort</t>
  </si>
  <si>
    <t>PMV</t>
  </si>
  <si>
    <t>Minimise Building Operation Cost</t>
  </si>
  <si>
    <t>Boiler</t>
  </si>
  <si>
    <t>Minimise Energy Consumption</t>
  </si>
  <si>
    <t>Gas Consumption</t>
  </si>
  <si>
    <t>Optimise Operation</t>
  </si>
  <si>
    <t>Electricity Consumption</t>
  </si>
  <si>
    <t>Minimise Cost</t>
  </si>
  <si>
    <t>Monitor Temperature</t>
  </si>
  <si>
    <t>Cost of Operation</t>
  </si>
  <si>
    <t>Optimise Heat Pump Output</t>
  </si>
  <si>
    <t>Heat Output</t>
  </si>
  <si>
    <t>Maximise COP</t>
  </si>
  <si>
    <t>COP</t>
  </si>
  <si>
    <t>Do not Exceed CO2 emissions threshold</t>
  </si>
  <si>
    <t>CO2 Emissions</t>
  </si>
  <si>
    <t>€</t>
  </si>
  <si>
    <t>kg</t>
  </si>
  <si>
    <t>Constant Name</t>
  </si>
  <si>
    <t>Constant Description</t>
  </si>
  <si>
    <t>Constant Value</t>
  </si>
  <si>
    <t>Constant 1</t>
  </si>
  <si>
    <t>Constant 2</t>
  </si>
  <si>
    <t>Constant 3</t>
  </si>
  <si>
    <t>Constant 4</t>
  </si>
  <si>
    <t>Constant 5</t>
  </si>
  <si>
    <t>Constant Unit</t>
  </si>
  <si>
    <t>Electricity unit cost</t>
  </si>
  <si>
    <t>€/kWh</t>
  </si>
  <si>
    <t>kg of CO2 per kWh of Electricity consumed</t>
  </si>
  <si>
    <t>kg/kWh</t>
  </si>
  <si>
    <t>kg of CO2 per kWh of Gasy consumed</t>
  </si>
  <si>
    <t>Constant 6</t>
  </si>
  <si>
    <t>Metabolism</t>
  </si>
  <si>
    <t>met</t>
  </si>
  <si>
    <t>Clothing</t>
  </si>
  <si>
    <t>m2K/W</t>
  </si>
  <si>
    <t>Air Velocity</t>
  </si>
  <si>
    <t>Note - Open Issues</t>
  </si>
  <si>
    <t>Constant 7</t>
  </si>
  <si>
    <t>€/m3</t>
  </si>
  <si>
    <t>Gas unit cost</t>
  </si>
  <si>
    <t>Maintain Working Lighting levels</t>
  </si>
  <si>
    <t>Lux Level</t>
  </si>
  <si>
    <t>Monitor Air Relative Humidity</t>
  </si>
  <si>
    <t>Maintain Air Temperature Setpoint</t>
  </si>
  <si>
    <t>Air Relative Humidity</t>
  </si>
  <si>
    <t>Monitor Window Door Opening</t>
  </si>
  <si>
    <t>Opening Signal</t>
  </si>
  <si>
    <t>Monitor Zone Occupancy</t>
  </si>
  <si>
    <t>CO2 Level</t>
  </si>
  <si>
    <t>PIR</t>
  </si>
  <si>
    <t>Weather Conditions</t>
  </si>
  <si>
    <t>Minimise Lighting Thermal Load</t>
  </si>
  <si>
    <t>Minimize Plug Thermal Loads</t>
  </si>
  <si>
    <t>Monitor Occupancy Thermal Load</t>
  </si>
  <si>
    <t>Occupancy Thermal Load</t>
  </si>
  <si>
    <t>Maintain Intended Supply Temperature</t>
  </si>
  <si>
    <t>Supply Water Temperature</t>
  </si>
  <si>
    <t>Constant 8</t>
  </si>
  <si>
    <t>Water Specific Heat</t>
  </si>
  <si>
    <t>kJ/(kg*K)</t>
  </si>
  <si>
    <t>Minimise Zone Heating Energy</t>
  </si>
  <si>
    <t>Heating Energy</t>
  </si>
  <si>
    <t>The concatenate function doesn't work for the whole formula, 2 partial formulas are stored here on the right and assemleb in  the cell of the formula here on the left)</t>
  </si>
  <si>
    <t>Define function for occupancy thermal loads</t>
  </si>
  <si>
    <t>Notes:</t>
  </si>
  <si>
    <t>Constant 9</t>
  </si>
  <si>
    <t>Water Density</t>
  </si>
  <si>
    <t>kg/m3</t>
  </si>
  <si>
    <t>Decide how if and how to average Lighting Level, CO2 and PIR measurements</t>
  </si>
  <si>
    <t>Thew PO qualifiers are intended as guidelines for the user rather than algoritmn followed by the computer</t>
  </si>
  <si>
    <t>Decide if the PMV metric is appropriate for this spaces with natural ventilation</t>
  </si>
  <si>
    <t>ERI Prototype Scenario</t>
  </si>
  <si>
    <t>Building Object</t>
  </si>
  <si>
    <t>Building Object Description (Optional)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</si>
</sst>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8"/>
      <name val="Arial"/>
    </font>
    <font>
      <sz val="8"/>
      <name val="Arial"/>
      <family val="2"/>
    </font>
    <font>
      <b/>
      <sz val="8"/>
      <name val="Arial"/>
      <family val="2"/>
    </font>
    <font>
      <u/>
      <sz val="10"/>
      <color indexed="12"/>
      <name val="Arial"/>
    </font>
    <font>
      <sz val="12"/>
      <name val="Arial"/>
      <family val="2"/>
    </font>
    <font>
      <vertAlign val="subscript"/>
      <sz val="8"/>
      <name val="Arial"/>
      <family val="2"/>
    </font>
    <font>
      <b/>
      <i/>
      <sz val="8"/>
      <name val="Arial"/>
      <family val="2"/>
    </font>
    <font>
      <b/>
      <i/>
      <sz val="12"/>
      <name val="Arial"/>
      <family val="2"/>
    </font>
    <font>
      <sz val="8"/>
      <color indexed="81"/>
      <name val="Tahoma"/>
    </font>
    <font>
      <b/>
      <sz val="8"/>
      <color indexed="81"/>
      <name val="Tahoma"/>
    </font>
    <font>
      <b/>
      <sz val="10"/>
      <name val="Arial"/>
    </font>
  </fonts>
  <fills count="13">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0"/>
        <bgColor indexed="64"/>
      </patternFill>
    </fill>
    <fill>
      <patternFill patternType="solid">
        <fgColor indexed="61"/>
        <bgColor indexed="64"/>
      </patternFill>
    </fill>
    <fill>
      <patternFill patternType="solid">
        <fgColor indexed="13"/>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43">
    <xf numFmtId="0" fontId="0" fillId="0" borderId="0" xfId="0"/>
    <xf numFmtId="0" fontId="2" fillId="0" borderId="0"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xf numFmtId="1" fontId="2" fillId="0" borderId="0" xfId="0" applyNumberFormat="1" applyFont="1" applyBorder="1"/>
    <xf numFmtId="1" fontId="2" fillId="0" borderId="0" xfId="0" applyNumberFormat="1" applyFont="1" applyFill="1" applyBorder="1"/>
    <xf numFmtId="1" fontId="3" fillId="2" borderId="0" xfId="0" applyNumberFormat="1" applyFont="1" applyFill="1" applyBorder="1" applyAlignment="1">
      <alignment horizontal="center" vertical="top" wrapText="1"/>
    </xf>
    <xf numFmtId="0" fontId="8" fillId="0" borderId="0" xfId="0" applyFont="1" applyBorder="1" applyAlignment="1">
      <alignment vertical="top" wrapText="1"/>
    </xf>
    <xf numFmtId="0" fontId="7"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1" fontId="7" fillId="0" borderId="0" xfId="0" applyNumberFormat="1" applyFont="1" applyBorder="1" applyAlignment="1">
      <alignment vertical="top" wrapText="1"/>
    </xf>
    <xf numFmtId="0" fontId="5" fillId="0" borderId="0" xfId="0" applyFont="1" applyBorder="1" applyAlignment="1">
      <alignment vertical="top" wrapText="1"/>
    </xf>
    <xf numFmtId="0" fontId="3" fillId="2" borderId="0" xfId="0" applyFont="1" applyFill="1" applyBorder="1" applyAlignment="1">
      <alignment horizontal="center" vertical="top" wrapText="1"/>
    </xf>
    <xf numFmtId="0" fontId="2" fillId="0" borderId="0" xfId="0" applyFont="1" applyFill="1" applyBorder="1" applyAlignment="1">
      <alignment vertical="top" wrapText="1"/>
    </xf>
    <xf numFmtId="1" fontId="2" fillId="0" borderId="0" xfId="0" applyNumberFormat="1" applyFont="1" applyBorder="1" applyAlignment="1">
      <alignment vertical="top" wrapText="1"/>
    </xf>
    <xf numFmtId="0" fontId="2" fillId="0" borderId="0" xfId="0" applyFont="1" applyFill="1" applyBorder="1" applyAlignment="1">
      <alignment horizontal="center" vertical="top" wrapText="1"/>
    </xf>
    <xf numFmtId="0" fontId="7" fillId="0" borderId="0" xfId="0" applyFont="1" applyFill="1" applyBorder="1" applyAlignment="1">
      <alignment vertical="top" wrapText="1"/>
    </xf>
    <xf numFmtId="0" fontId="2" fillId="3" borderId="0" xfId="0" applyFont="1" applyFill="1" applyBorder="1" applyAlignment="1">
      <alignment vertical="top" wrapText="1"/>
    </xf>
    <xf numFmtId="0" fontId="2" fillId="4" borderId="0" xfId="0" applyFont="1" applyFill="1" applyBorder="1" applyAlignment="1">
      <alignment vertical="top" wrapText="1"/>
    </xf>
    <xf numFmtId="0" fontId="2" fillId="5" borderId="0" xfId="0" applyFont="1" applyFill="1" applyBorder="1" applyAlignment="1">
      <alignment vertical="top" wrapText="1"/>
    </xf>
    <xf numFmtId="0" fontId="2" fillId="6" borderId="0" xfId="0" applyFont="1" applyFill="1" applyBorder="1" applyAlignment="1">
      <alignment vertical="top" wrapText="1"/>
    </xf>
    <xf numFmtId="0" fontId="2" fillId="2" borderId="0" xfId="0" applyFont="1" applyFill="1" applyBorder="1" applyAlignment="1">
      <alignment vertical="top" wrapText="1"/>
    </xf>
    <xf numFmtId="0" fontId="2" fillId="7" borderId="0" xfId="0" applyFont="1" applyFill="1" applyBorder="1" applyAlignment="1">
      <alignment vertical="top" wrapText="1"/>
    </xf>
    <xf numFmtId="0" fontId="2" fillId="8" borderId="0" xfId="0" applyFont="1" applyFill="1" applyBorder="1" applyAlignment="1">
      <alignment vertical="top" wrapText="1"/>
    </xf>
    <xf numFmtId="0" fontId="2" fillId="9" borderId="0" xfId="0" applyFont="1" applyFill="1" applyBorder="1"/>
    <xf numFmtId="0" fontId="2" fillId="10" borderId="0" xfId="0" applyFont="1" applyFill="1" applyBorder="1" applyAlignment="1">
      <alignment horizontal="left"/>
    </xf>
    <xf numFmtId="0" fontId="2" fillId="11" borderId="0" xfId="0" applyFont="1" applyFill="1" applyBorder="1" applyAlignment="1">
      <alignment horizontal="left"/>
    </xf>
    <xf numFmtId="0" fontId="2" fillId="12" borderId="0" xfId="0" applyFont="1" applyFill="1" applyBorder="1" applyAlignment="1">
      <alignment horizontal="left"/>
    </xf>
    <xf numFmtId="0" fontId="2" fillId="2" borderId="0" xfId="0" applyFont="1" applyFill="1" applyBorder="1" applyAlignment="1">
      <alignment horizontal="center" vertical="top"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2" borderId="0" xfId="0" applyFont="1" applyFill="1" applyBorder="1" applyAlignment="1">
      <alignment horizontal="center" vertical="top" textRotation="90" wrapText="1"/>
    </xf>
    <xf numFmtId="0" fontId="8" fillId="0" borderId="0" xfId="0" applyFont="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vertical="top"/>
    </xf>
    <xf numFmtId="0" fontId="4" fillId="0" borderId="0" xfId="1" applyBorder="1" applyAlignment="1" applyProtection="1">
      <alignment vertical="top" wrapText="1"/>
    </xf>
    <xf numFmtId="0" fontId="11" fillId="0" borderId="0" xfId="0" applyFont="1"/>
    <xf numFmtId="0" fontId="2" fillId="0" borderId="0" xfId="0" applyFont="1" applyBorder="1" applyAlignment="1">
      <alignment vertical="top"/>
    </xf>
    <xf numFmtId="0" fontId="3" fillId="12" borderId="0" xfId="0" applyFont="1" applyFill="1" applyBorder="1" applyAlignment="1">
      <alignment vertical="top"/>
    </xf>
    <xf numFmtId="0" fontId="2" fillId="0" borderId="0" xfId="0" applyFont="1" applyFill="1" applyBorder="1" applyAlignment="1">
      <alignment vertical="top"/>
    </xf>
    <xf numFmtId="0" fontId="2" fillId="12" borderId="0" xfId="0" applyFont="1" applyFill="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0</xdr:colOff>
      <xdr:row>3</xdr:row>
      <xdr:rowOff>0</xdr:rowOff>
    </xdr:to>
    <xdr:pic>
      <xdr:nvPicPr>
        <xdr:cNvPr id="521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743" b="42882"/>
        <a:stretch>
          <a:fillRect/>
        </a:stretch>
      </xdr:blipFill>
      <xdr:spPr bwMode="auto">
        <a:xfrm>
          <a:off x="1485900" y="1543050"/>
          <a:ext cx="1219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3</xdr:row>
      <xdr:rowOff>0</xdr:rowOff>
    </xdr:from>
    <xdr:to>
      <xdr:col>13</xdr:col>
      <xdr:colOff>0</xdr:colOff>
      <xdr:row>3</xdr:row>
      <xdr:rowOff>0</xdr:rowOff>
    </xdr:to>
    <xdr:sp macro="" textlink="">
      <xdr:nvSpPr>
        <xdr:cNvPr id="5220" name="Rectangle 2"/>
        <xdr:cNvSpPr>
          <a:spLocks noChangeAspect="1" noChangeArrowheads="1"/>
        </xdr:cNvSpPr>
      </xdr:nvSpPr>
      <xdr:spPr bwMode="auto">
        <a:xfrm>
          <a:off x="13677900" y="1543050"/>
          <a:ext cx="0" cy="0"/>
        </a:xfrm>
        <a:prstGeom prst="rect">
          <a:avLst/>
        </a:prstGeom>
        <a:solidFill>
          <a:srgbClr val="FFFF00"/>
        </a:solidFill>
        <a:ln w="9525">
          <a:solidFill>
            <a:srgbClr val="FFFF00"/>
          </a:solidFill>
          <a:miter lim="800000"/>
          <a:headEnd/>
          <a:tailEnd/>
        </a:ln>
      </xdr:spPr>
    </xdr:sp>
    <xdr:clientData/>
  </xdr:twoCellAnchor>
  <xdr:twoCellAnchor>
    <xdr:from>
      <xdr:col>13</xdr:col>
      <xdr:colOff>0</xdr:colOff>
      <xdr:row>3</xdr:row>
      <xdr:rowOff>0</xdr:rowOff>
    </xdr:from>
    <xdr:to>
      <xdr:col>13</xdr:col>
      <xdr:colOff>0</xdr:colOff>
      <xdr:row>3</xdr:row>
      <xdr:rowOff>0</xdr:rowOff>
    </xdr:to>
    <xdr:sp macro="" textlink="">
      <xdr:nvSpPr>
        <xdr:cNvPr id="5221" name="Rectangle 3"/>
        <xdr:cNvSpPr>
          <a:spLocks noChangeAspect="1" noChangeArrowheads="1"/>
        </xdr:cNvSpPr>
      </xdr:nvSpPr>
      <xdr:spPr bwMode="auto">
        <a:xfrm>
          <a:off x="13677900" y="1543050"/>
          <a:ext cx="0" cy="0"/>
        </a:xfrm>
        <a:prstGeom prst="rect">
          <a:avLst/>
        </a:prstGeom>
        <a:solidFill>
          <a:srgbClr val="FF0000"/>
        </a:solidFill>
        <a:ln w="9525">
          <a:solidFill>
            <a:srgbClr val="FF0000"/>
          </a:solidFill>
          <a:miter lim="800000"/>
          <a:headEnd/>
          <a:tailEnd/>
        </a:ln>
      </xdr:spPr>
    </xdr:sp>
    <xdr:clientData/>
  </xdr:twoCellAnchor>
  <xdr:twoCellAnchor>
    <xdr:from>
      <xdr:col>13</xdr:col>
      <xdr:colOff>0</xdr:colOff>
      <xdr:row>3</xdr:row>
      <xdr:rowOff>0</xdr:rowOff>
    </xdr:from>
    <xdr:to>
      <xdr:col>13</xdr:col>
      <xdr:colOff>0</xdr:colOff>
      <xdr:row>3</xdr:row>
      <xdr:rowOff>0</xdr:rowOff>
    </xdr:to>
    <xdr:sp macro="" textlink="">
      <xdr:nvSpPr>
        <xdr:cNvPr id="5222" name="Rectangle 4"/>
        <xdr:cNvSpPr>
          <a:spLocks noChangeAspect="1" noChangeArrowheads="1"/>
        </xdr:cNvSpPr>
      </xdr:nvSpPr>
      <xdr:spPr bwMode="auto">
        <a:xfrm>
          <a:off x="13677900" y="1543050"/>
          <a:ext cx="0" cy="0"/>
        </a:xfrm>
        <a:prstGeom prst="rect">
          <a:avLst/>
        </a:prstGeom>
        <a:solidFill>
          <a:srgbClr val="0000FF"/>
        </a:solidFill>
        <a:ln w="9525">
          <a:solidFill>
            <a:srgbClr val="0000FF"/>
          </a:solidFill>
          <a:miter lim="800000"/>
          <a:headEnd/>
          <a:tailEnd/>
        </a:ln>
      </xdr:spPr>
    </xdr:sp>
    <xdr:clientData/>
  </xdr:twoCellAnchor>
  <xdr:twoCellAnchor>
    <xdr:from>
      <xdr:col>13</xdr:col>
      <xdr:colOff>0</xdr:colOff>
      <xdr:row>3</xdr:row>
      <xdr:rowOff>0</xdr:rowOff>
    </xdr:from>
    <xdr:to>
      <xdr:col>13</xdr:col>
      <xdr:colOff>0</xdr:colOff>
      <xdr:row>3</xdr:row>
      <xdr:rowOff>0</xdr:rowOff>
    </xdr:to>
    <xdr:sp macro="" textlink="">
      <xdr:nvSpPr>
        <xdr:cNvPr id="5223" name="Rectangle 5"/>
        <xdr:cNvSpPr>
          <a:spLocks noChangeAspect="1" noChangeArrowheads="1"/>
        </xdr:cNvSpPr>
      </xdr:nvSpPr>
      <xdr:spPr bwMode="auto">
        <a:xfrm>
          <a:off x="13677900" y="1543050"/>
          <a:ext cx="0" cy="0"/>
        </a:xfrm>
        <a:prstGeom prst="rect">
          <a:avLst/>
        </a:prstGeom>
        <a:solidFill>
          <a:srgbClr val="00FF00"/>
        </a:solidFill>
        <a:ln w="9525">
          <a:solidFill>
            <a:srgbClr val="00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0</xdr:colOff>
      <xdr:row>2</xdr:row>
      <xdr:rowOff>0</xdr:rowOff>
    </xdr:to>
    <xdr:pic>
      <xdr:nvPicPr>
        <xdr:cNvPr id="418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743" b="42882"/>
        <a:stretch>
          <a:fillRect/>
        </a:stretch>
      </xdr:blipFill>
      <xdr:spPr bwMode="auto">
        <a:xfrm>
          <a:off x="0" y="609600"/>
          <a:ext cx="5734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2</xdr:row>
      <xdr:rowOff>0</xdr:rowOff>
    </xdr:from>
    <xdr:to>
      <xdr:col>1</xdr:col>
      <xdr:colOff>400050</xdr:colOff>
      <xdr:row>2</xdr:row>
      <xdr:rowOff>0</xdr:rowOff>
    </xdr:to>
    <xdr:sp macro="" textlink="">
      <xdr:nvSpPr>
        <xdr:cNvPr id="4190" name="Rectangle 2"/>
        <xdr:cNvSpPr>
          <a:spLocks noChangeAspect="1" noChangeArrowheads="1"/>
        </xdr:cNvSpPr>
      </xdr:nvSpPr>
      <xdr:spPr bwMode="auto">
        <a:xfrm>
          <a:off x="2181225" y="609600"/>
          <a:ext cx="114300" cy="0"/>
        </a:xfrm>
        <a:prstGeom prst="rect">
          <a:avLst/>
        </a:prstGeom>
        <a:solidFill>
          <a:srgbClr val="FFFF00"/>
        </a:solidFill>
        <a:ln w="9525">
          <a:solidFill>
            <a:srgbClr val="FFFF00"/>
          </a:solidFill>
          <a:miter lim="800000"/>
          <a:headEnd/>
          <a:tailEnd/>
        </a:ln>
      </xdr:spPr>
    </xdr:sp>
    <xdr:clientData/>
  </xdr:twoCellAnchor>
  <xdr:twoCellAnchor>
    <xdr:from>
      <xdr:col>1</xdr:col>
      <xdr:colOff>285750</xdr:colOff>
      <xdr:row>2</xdr:row>
      <xdr:rowOff>0</xdr:rowOff>
    </xdr:from>
    <xdr:to>
      <xdr:col>1</xdr:col>
      <xdr:colOff>400050</xdr:colOff>
      <xdr:row>2</xdr:row>
      <xdr:rowOff>0</xdr:rowOff>
    </xdr:to>
    <xdr:sp macro="" textlink="">
      <xdr:nvSpPr>
        <xdr:cNvPr id="4191" name="Rectangle 3"/>
        <xdr:cNvSpPr>
          <a:spLocks noChangeAspect="1" noChangeArrowheads="1"/>
        </xdr:cNvSpPr>
      </xdr:nvSpPr>
      <xdr:spPr bwMode="auto">
        <a:xfrm>
          <a:off x="2181225" y="609600"/>
          <a:ext cx="114300" cy="0"/>
        </a:xfrm>
        <a:prstGeom prst="rect">
          <a:avLst/>
        </a:prstGeom>
        <a:solidFill>
          <a:srgbClr val="FF0000"/>
        </a:solidFill>
        <a:ln w="9525">
          <a:solidFill>
            <a:srgbClr val="FF0000"/>
          </a:solidFill>
          <a:miter lim="800000"/>
          <a:headEnd/>
          <a:tailEnd/>
        </a:ln>
      </xdr:spPr>
    </xdr:sp>
    <xdr:clientData/>
  </xdr:twoCellAnchor>
  <xdr:twoCellAnchor>
    <xdr:from>
      <xdr:col>1</xdr:col>
      <xdr:colOff>285750</xdr:colOff>
      <xdr:row>2</xdr:row>
      <xdr:rowOff>0</xdr:rowOff>
    </xdr:from>
    <xdr:to>
      <xdr:col>1</xdr:col>
      <xdr:colOff>400050</xdr:colOff>
      <xdr:row>2</xdr:row>
      <xdr:rowOff>0</xdr:rowOff>
    </xdr:to>
    <xdr:sp macro="" textlink="">
      <xdr:nvSpPr>
        <xdr:cNvPr id="4192" name="Rectangle 4"/>
        <xdr:cNvSpPr>
          <a:spLocks noChangeAspect="1" noChangeArrowheads="1"/>
        </xdr:cNvSpPr>
      </xdr:nvSpPr>
      <xdr:spPr bwMode="auto">
        <a:xfrm>
          <a:off x="2181225" y="609600"/>
          <a:ext cx="114300" cy="0"/>
        </a:xfrm>
        <a:prstGeom prst="rect">
          <a:avLst/>
        </a:prstGeom>
        <a:solidFill>
          <a:srgbClr val="0000FF"/>
        </a:solidFill>
        <a:ln w="9525">
          <a:solidFill>
            <a:srgbClr val="0000FF"/>
          </a:solidFill>
          <a:miter lim="800000"/>
          <a:headEnd/>
          <a:tailEnd/>
        </a:ln>
      </xdr:spPr>
    </xdr:sp>
    <xdr:clientData/>
  </xdr:twoCellAnchor>
  <xdr:twoCellAnchor>
    <xdr:from>
      <xdr:col>1</xdr:col>
      <xdr:colOff>285750</xdr:colOff>
      <xdr:row>2</xdr:row>
      <xdr:rowOff>0</xdr:rowOff>
    </xdr:from>
    <xdr:to>
      <xdr:col>1</xdr:col>
      <xdr:colOff>400050</xdr:colOff>
      <xdr:row>2</xdr:row>
      <xdr:rowOff>0</xdr:rowOff>
    </xdr:to>
    <xdr:sp macro="" textlink="">
      <xdr:nvSpPr>
        <xdr:cNvPr id="4193" name="Rectangle 5"/>
        <xdr:cNvSpPr>
          <a:spLocks noChangeAspect="1" noChangeArrowheads="1"/>
        </xdr:cNvSpPr>
      </xdr:nvSpPr>
      <xdr:spPr bwMode="auto">
        <a:xfrm>
          <a:off x="2181225" y="609600"/>
          <a:ext cx="114300" cy="0"/>
        </a:xfrm>
        <a:prstGeom prst="rect">
          <a:avLst/>
        </a:prstGeom>
        <a:solidFill>
          <a:srgbClr val="00FF00"/>
        </a:solidFill>
        <a:ln w="9525">
          <a:solidFill>
            <a:srgbClr val="00FF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0"/>
  <sheetViews>
    <sheetView tabSelected="1" zoomScaleNormal="145" zoomScaleSheetLayoutView="145" workbookViewId="0">
      <pane ySplit="3" topLeftCell="A4" activePane="bottomLeft" state="frozenSplit"/>
      <selection activeCell="B5" sqref="B5"/>
      <selection pane="bottomLeft" activeCell="H4" sqref="H4"/>
    </sheetView>
  </sheetViews>
  <sheetFormatPr defaultColWidth="8.85546875" defaultRowHeight="11.25" x14ac:dyDescent="0.2"/>
  <cols>
    <col min="1" max="6" width="3.7109375" style="11" customWidth="1"/>
    <col min="7" max="7" width="29.7109375" style="11" customWidth="1"/>
    <col min="8" max="8" width="26" style="11" customWidth="1"/>
    <col min="9" max="9" width="30.85546875" style="11" customWidth="1"/>
    <col min="10" max="10" width="29.5703125" style="11" customWidth="1"/>
    <col min="11" max="11" width="9.140625" style="11" customWidth="1"/>
    <col min="12" max="12" width="7.7109375" style="11" customWidth="1"/>
    <col min="13" max="13" width="49.85546875" style="11" customWidth="1"/>
    <col min="14" max="14" width="126.5703125" style="11" customWidth="1"/>
    <col min="15" max="17" width="8.85546875" style="11"/>
    <col min="18" max="18" width="49.85546875" style="11" customWidth="1"/>
    <col min="19" max="19" width="8.85546875" style="11"/>
    <col min="20" max="20" width="49.85546875" style="11" customWidth="1"/>
    <col min="21" max="16384" width="8.85546875" style="11"/>
  </cols>
  <sheetData>
    <row r="1" spans="1:14" s="13" customFormat="1" ht="14.25" customHeight="1" x14ac:dyDescent="0.2">
      <c r="A1" s="34" t="s">
        <v>318</v>
      </c>
      <c r="C1" s="34"/>
      <c r="D1" s="9"/>
      <c r="E1" s="9"/>
      <c r="F1" s="9"/>
      <c r="H1" s="9"/>
      <c r="I1" s="9"/>
      <c r="J1" s="9"/>
      <c r="K1" s="9"/>
      <c r="L1" s="9"/>
      <c r="M1" s="9"/>
      <c r="N1" s="9"/>
    </row>
    <row r="2" spans="1:14" s="13" customFormat="1" ht="14.25" customHeight="1" x14ac:dyDescent="0.2">
      <c r="A2" s="9"/>
      <c r="B2" s="36" t="s">
        <v>329</v>
      </c>
      <c r="C2" s="35"/>
      <c r="D2" s="35"/>
      <c r="E2" s="35"/>
      <c r="F2" s="35"/>
      <c r="H2" s="9"/>
      <c r="I2" s="9"/>
      <c r="J2" s="9"/>
      <c r="K2" s="9"/>
      <c r="L2" s="9"/>
      <c r="M2" s="9"/>
      <c r="N2" s="9"/>
    </row>
    <row r="3" spans="1:14" s="10" customFormat="1" ht="93" customHeight="1" x14ac:dyDescent="0.2">
      <c r="A3" s="33" t="s">
        <v>411</v>
      </c>
      <c r="B3" s="33" t="s">
        <v>331</v>
      </c>
      <c r="C3" s="33" t="s">
        <v>332</v>
      </c>
      <c r="D3" s="33" t="s">
        <v>335</v>
      </c>
      <c r="E3" s="33" t="s">
        <v>333</v>
      </c>
      <c r="F3" s="33" t="s">
        <v>334</v>
      </c>
      <c r="G3" s="14" t="s">
        <v>412</v>
      </c>
      <c r="H3" s="14" t="s">
        <v>413</v>
      </c>
      <c r="I3" s="14" t="s">
        <v>24</v>
      </c>
      <c r="J3" s="14" t="s">
        <v>25</v>
      </c>
      <c r="K3" s="14" t="s">
        <v>330</v>
      </c>
      <c r="L3" s="14" t="s">
        <v>39</v>
      </c>
      <c r="M3" s="14" t="s">
        <v>40</v>
      </c>
      <c r="N3" s="14" t="s">
        <v>376</v>
      </c>
    </row>
    <row r="4" spans="1:14" s="15" customFormat="1" x14ac:dyDescent="0.2">
      <c r="A4" s="15">
        <v>1</v>
      </c>
      <c r="C4" s="15">
        <v>1</v>
      </c>
      <c r="G4" s="15" t="s">
        <v>8</v>
      </c>
      <c r="H4" s="15" t="s">
        <v>390</v>
      </c>
      <c r="I4" s="15" t="s">
        <v>346</v>
      </c>
      <c r="J4" s="15" t="s">
        <v>41</v>
      </c>
      <c r="L4" s="15" t="s">
        <v>33</v>
      </c>
      <c r="M4" s="15" t="str">
        <f>'ERI_Prototype 1 Datum Streams'!C3</f>
        <v>Datum1</v>
      </c>
    </row>
    <row r="5" spans="1:14" s="15" customFormat="1" x14ac:dyDescent="0.2">
      <c r="A5" s="15">
        <v>1</v>
      </c>
      <c r="F5" s="15">
        <v>1</v>
      </c>
      <c r="G5" s="15" t="s">
        <v>94</v>
      </c>
      <c r="I5" s="15" t="s">
        <v>339</v>
      </c>
      <c r="J5" s="15" t="s">
        <v>347</v>
      </c>
      <c r="L5" s="15" t="s">
        <v>354</v>
      </c>
      <c r="M5" s="15" t="str">
        <f>CONCATENATE('ERI_Prototype 1 Datum Streams'!C11," * ",'Constant Values'!A2," + ",'ERI_Prototype 1 Datum Streams'!C13," * ",'Constant Values'!A8)</f>
        <v>Datum9 * Constant 1 + Datum11 * Constant 7</v>
      </c>
    </row>
    <row r="6" spans="1:14" s="15" customFormat="1" x14ac:dyDescent="0.2">
      <c r="A6" s="15">
        <v>1</v>
      </c>
      <c r="E6" s="15">
        <v>1</v>
      </c>
      <c r="G6" s="15" t="s">
        <v>94</v>
      </c>
      <c r="I6" s="15" t="s">
        <v>352</v>
      </c>
      <c r="J6" s="15" t="s">
        <v>353</v>
      </c>
      <c r="L6" s="15" t="s">
        <v>355</v>
      </c>
      <c r="M6" s="15" t="str">
        <f>CONCATENATE('ERI_Prototype 1 Datum Streams'!C11," * ",'Constant Values'!A3," + ",'ERI_Prototype 1 Datum Streams'!C13," * ",'Constant Values'!A4)</f>
        <v>Datum9 * Constant 2 + Datum11 * Constant 3</v>
      </c>
    </row>
    <row r="7" spans="1:14" s="15" customFormat="1" x14ac:dyDescent="0.2">
      <c r="A7" s="15">
        <v>1</v>
      </c>
      <c r="F7" s="15">
        <v>1</v>
      </c>
      <c r="G7" s="15" t="s">
        <v>340</v>
      </c>
      <c r="I7" s="15" t="s">
        <v>341</v>
      </c>
      <c r="J7" s="15" t="s">
        <v>342</v>
      </c>
      <c r="L7" s="15" t="s">
        <v>7</v>
      </c>
      <c r="M7" s="15" t="str">
        <f>'ERI_Prototype 1 Datum Streams'!C14</f>
        <v>Datum12</v>
      </c>
    </row>
    <row r="8" spans="1:14" s="15" customFormat="1" x14ac:dyDescent="0.2">
      <c r="A8" s="15">
        <v>1</v>
      </c>
      <c r="F8" s="15">
        <v>1</v>
      </c>
      <c r="G8" s="15" t="s">
        <v>23</v>
      </c>
      <c r="I8" s="15" t="s">
        <v>343</v>
      </c>
      <c r="J8" s="15" t="s">
        <v>344</v>
      </c>
      <c r="L8" s="15" t="s">
        <v>2</v>
      </c>
      <c r="M8" s="15" t="str">
        <f>'ERI_Prototype 1 Datum Streams'!C33</f>
        <v>Datum31</v>
      </c>
    </row>
    <row r="9" spans="1:14" s="15" customFormat="1" x14ac:dyDescent="0.2">
      <c r="A9" s="15">
        <v>1</v>
      </c>
      <c r="F9" s="15">
        <v>1</v>
      </c>
      <c r="G9" s="15" t="s">
        <v>23</v>
      </c>
      <c r="I9" s="15" t="s">
        <v>345</v>
      </c>
      <c r="J9" s="15" t="s">
        <v>347</v>
      </c>
      <c r="L9" s="15" t="s">
        <v>354</v>
      </c>
      <c r="M9" s="15" t="str">
        <f>CONCATENATE('ERI_Prototype 1 Datum Streams'!C33," * ",'Constant Values'!A2)</f>
        <v>Datum31 * Constant 1</v>
      </c>
    </row>
    <row r="10" spans="1:14" s="15" customFormat="1" x14ac:dyDescent="0.2">
      <c r="A10" s="15">
        <v>1</v>
      </c>
      <c r="F10" s="15">
        <v>1</v>
      </c>
      <c r="G10" s="15" t="s">
        <v>23</v>
      </c>
      <c r="I10" s="15" t="s">
        <v>348</v>
      </c>
      <c r="J10" s="15" t="s">
        <v>349</v>
      </c>
      <c r="L10" s="15" t="s">
        <v>2</v>
      </c>
      <c r="M10" s="15" t="str">
        <f>'ERI_Prototype 1 Datum Streams'!C40</f>
        <v>Datum38</v>
      </c>
    </row>
    <row r="11" spans="1:14" s="15" customFormat="1" x14ac:dyDescent="0.2">
      <c r="A11" s="15">
        <v>1</v>
      </c>
      <c r="D11" s="15">
        <v>1</v>
      </c>
      <c r="G11" s="15" t="s">
        <v>23</v>
      </c>
      <c r="I11" s="15" t="s">
        <v>350</v>
      </c>
      <c r="J11" s="15" t="s">
        <v>351</v>
      </c>
      <c r="L11" s="15" t="s">
        <v>1</v>
      </c>
      <c r="M11" s="15" t="str">
        <f>CONCATENATE('ERI_Prototype 1 Datum Streams'!C40," / ",'ERI_Prototype 1 Datum Streams'!C33)</f>
        <v>Datum38 / Datum31</v>
      </c>
    </row>
    <row r="12" spans="1:14" x14ac:dyDescent="0.2">
      <c r="A12" s="15">
        <v>1</v>
      </c>
      <c r="B12" s="15"/>
      <c r="C12" s="15"/>
      <c r="D12" s="15">
        <v>1</v>
      </c>
      <c r="G12" s="15" t="s">
        <v>82</v>
      </c>
      <c r="I12" s="11" t="s">
        <v>395</v>
      </c>
      <c r="J12" s="11" t="s">
        <v>396</v>
      </c>
      <c r="L12" s="15" t="s">
        <v>33</v>
      </c>
      <c r="M12" s="15" t="str">
        <f>'ERI_Prototype 1 Datum Streams'!C50</f>
        <v>Datum48</v>
      </c>
    </row>
    <row r="13" spans="1:14" s="15" customFormat="1" x14ac:dyDescent="0.2">
      <c r="A13" s="15">
        <v>1</v>
      </c>
      <c r="D13" s="15">
        <v>1</v>
      </c>
      <c r="G13" s="15" t="s">
        <v>86</v>
      </c>
      <c r="I13" s="15" t="s">
        <v>395</v>
      </c>
      <c r="J13" s="15" t="s">
        <v>396</v>
      </c>
      <c r="L13" s="15" t="s">
        <v>33</v>
      </c>
      <c r="M13" s="15" t="str">
        <f>'ERI_Prototype 1 Datum Streams'!C58</f>
        <v>Datum56</v>
      </c>
    </row>
    <row r="14" spans="1:14" s="15" customFormat="1" x14ac:dyDescent="0.2">
      <c r="A14" s="15">
        <v>1</v>
      </c>
      <c r="D14" s="15">
        <v>1</v>
      </c>
      <c r="G14" s="15" t="s">
        <v>59</v>
      </c>
      <c r="I14" s="15" t="s">
        <v>395</v>
      </c>
      <c r="J14" s="15" t="s">
        <v>396</v>
      </c>
      <c r="L14" s="15" t="s">
        <v>33</v>
      </c>
      <c r="M14" s="15" t="str">
        <f>'ERI_Prototype 1 Datum Streams'!D81</f>
        <v>ºC</v>
      </c>
    </row>
    <row r="15" spans="1:14" s="15" customFormat="1" ht="22.5" x14ac:dyDescent="0.2">
      <c r="A15" s="15">
        <v>1</v>
      </c>
      <c r="B15" s="15">
        <v>1</v>
      </c>
      <c r="G15" s="15" t="s">
        <v>109</v>
      </c>
      <c r="I15" s="15" t="s">
        <v>337</v>
      </c>
      <c r="J15" s="15" t="s">
        <v>338</v>
      </c>
      <c r="L15" s="15" t="s">
        <v>1</v>
      </c>
      <c r="M15" s="15" t="str">
        <f>CONCATENATE("F(",'ERI_Prototype 1 Datum Streams'!C95," and ",'ERI_Prototype 1 Datum Streams'!C97," and ",'ERI_Prototype 1 Datum Streams'!C98," and ", 'Constant Values'!A5," and ", 'Constant Values'!A6," and ", 'Constant Values'!A7,")")</f>
        <v>F(Datum93 and Datum95 and Datum96 and Constant 4 and Constant 5 and Constant 6)</v>
      </c>
    </row>
    <row r="16" spans="1:14" s="15" customFormat="1" x14ac:dyDescent="0.2">
      <c r="A16" s="15">
        <v>1</v>
      </c>
      <c r="B16" s="15">
        <v>1</v>
      </c>
      <c r="G16" s="15" t="s">
        <v>109</v>
      </c>
      <c r="I16" s="15" t="s">
        <v>380</v>
      </c>
      <c r="J16" s="15" t="s">
        <v>381</v>
      </c>
      <c r="L16" s="15" t="s">
        <v>6</v>
      </c>
      <c r="M16" s="15" t="str">
        <f>'ERI_Prototype 1 Datum Streams'!C103</f>
        <v>Datum101</v>
      </c>
    </row>
    <row r="17" spans="1:13" s="15" customFormat="1" x14ac:dyDescent="0.2">
      <c r="A17" s="15">
        <v>1</v>
      </c>
      <c r="B17" s="15">
        <v>1</v>
      </c>
      <c r="G17" s="15" t="s">
        <v>109</v>
      </c>
      <c r="I17" s="15" t="s">
        <v>382</v>
      </c>
      <c r="J17" s="15" t="s">
        <v>384</v>
      </c>
      <c r="L17" s="15" t="s">
        <v>5</v>
      </c>
      <c r="M17" s="15" t="str">
        <f>'ERI_Prototype 1 Datum Streams'!C96</f>
        <v>Datum94</v>
      </c>
    </row>
    <row r="18" spans="1:13" s="15" customFormat="1" x14ac:dyDescent="0.2">
      <c r="A18" s="15">
        <v>1</v>
      </c>
      <c r="B18" s="15">
        <v>1</v>
      </c>
      <c r="G18" s="15" t="s">
        <v>109</v>
      </c>
      <c r="I18" s="15" t="s">
        <v>383</v>
      </c>
      <c r="J18" s="15" t="s">
        <v>336</v>
      </c>
      <c r="L18" s="15" t="s">
        <v>33</v>
      </c>
      <c r="M18" s="15" t="str">
        <f>'ERI_Prototype 1 Datum Streams'!C95</f>
        <v>Datum93</v>
      </c>
    </row>
    <row r="19" spans="1:13" s="15" customFormat="1" x14ac:dyDescent="0.2">
      <c r="A19" s="15">
        <v>1</v>
      </c>
      <c r="B19" s="15">
        <v>1</v>
      </c>
      <c r="G19" s="15" t="s">
        <v>109</v>
      </c>
      <c r="H19" s="31" t="s">
        <v>228</v>
      </c>
      <c r="I19" s="15" t="s">
        <v>385</v>
      </c>
      <c r="J19" s="15" t="s">
        <v>386</v>
      </c>
      <c r="L19" s="15" t="s">
        <v>5</v>
      </c>
      <c r="M19" s="15" t="str">
        <f>'ERI_Prototype 1 Datum Streams'!C104</f>
        <v>Datum102</v>
      </c>
    </row>
    <row r="20" spans="1:13" s="15" customFormat="1" ht="22.5" x14ac:dyDescent="0.2">
      <c r="A20" s="15">
        <v>1</v>
      </c>
      <c r="B20" s="15">
        <v>1</v>
      </c>
      <c r="G20" s="15" t="s">
        <v>109</v>
      </c>
      <c r="H20" s="31" t="s">
        <v>232</v>
      </c>
      <c r="I20" s="15" t="s">
        <v>385</v>
      </c>
      <c r="J20" s="15" t="s">
        <v>386</v>
      </c>
      <c r="L20" s="15" t="s">
        <v>5</v>
      </c>
      <c r="M20" s="15" t="str">
        <f>'ERI_Prototype 1 Datum Streams'!C105</f>
        <v>Datum103</v>
      </c>
    </row>
    <row r="21" spans="1:13" s="15" customFormat="1" ht="22.5" x14ac:dyDescent="0.2">
      <c r="A21" s="15">
        <v>1</v>
      </c>
      <c r="B21" s="15">
        <v>1</v>
      </c>
      <c r="G21" s="15" t="s">
        <v>109</v>
      </c>
      <c r="H21" s="31" t="s">
        <v>231</v>
      </c>
      <c r="I21" s="15" t="s">
        <v>385</v>
      </c>
      <c r="J21" s="15" t="s">
        <v>386</v>
      </c>
      <c r="L21" s="15" t="s">
        <v>5</v>
      </c>
      <c r="M21" s="15" t="str">
        <f>'ERI_Prototype 1 Datum Streams'!C106</f>
        <v>Datum104</v>
      </c>
    </row>
    <row r="22" spans="1:13" s="15" customFormat="1" x14ac:dyDescent="0.2">
      <c r="A22" s="15">
        <v>1</v>
      </c>
      <c r="B22" s="15">
        <v>1</v>
      </c>
      <c r="G22" s="15" t="s">
        <v>109</v>
      </c>
      <c r="I22" s="15" t="s">
        <v>387</v>
      </c>
      <c r="J22" s="15" t="s">
        <v>388</v>
      </c>
      <c r="L22" s="15" t="s">
        <v>32</v>
      </c>
      <c r="M22" s="15" t="str">
        <f>'ERI_Prototype 1 Datum Streams'!C100</f>
        <v>Datum98</v>
      </c>
    </row>
    <row r="23" spans="1:13" s="15" customFormat="1" x14ac:dyDescent="0.2">
      <c r="A23" s="15">
        <v>1</v>
      </c>
      <c r="B23" s="15">
        <v>1</v>
      </c>
      <c r="G23" s="15" t="s">
        <v>109</v>
      </c>
      <c r="I23" s="15" t="s">
        <v>387</v>
      </c>
      <c r="J23" s="15" t="s">
        <v>389</v>
      </c>
      <c r="L23" s="15" t="s">
        <v>1</v>
      </c>
      <c r="M23" s="15" t="str">
        <f>'ERI_Prototype 1 Datum Streams'!C99</f>
        <v>Datum97</v>
      </c>
    </row>
    <row r="24" spans="1:13" s="15" customFormat="1" x14ac:dyDescent="0.2">
      <c r="A24" s="15">
        <v>1</v>
      </c>
      <c r="C24" s="15">
        <v>1</v>
      </c>
      <c r="F24" s="15">
        <v>1</v>
      </c>
      <c r="G24" s="15" t="s">
        <v>109</v>
      </c>
      <c r="I24" s="15" t="s">
        <v>391</v>
      </c>
      <c r="J24" s="15" t="s">
        <v>12</v>
      </c>
      <c r="L24" s="15" t="s">
        <v>2</v>
      </c>
      <c r="M24" s="15" t="str">
        <f>'ERI_Prototype 1 Datum Streams'!C101</f>
        <v>Datum99</v>
      </c>
    </row>
    <row r="25" spans="1:13" s="15" customFormat="1" x14ac:dyDescent="0.2">
      <c r="A25" s="15">
        <v>1</v>
      </c>
      <c r="C25" s="15">
        <v>1</v>
      </c>
      <c r="F25" s="15">
        <v>1</v>
      </c>
      <c r="G25" s="15" t="s">
        <v>109</v>
      </c>
      <c r="I25" s="15" t="s">
        <v>392</v>
      </c>
      <c r="J25" s="15" t="s">
        <v>13</v>
      </c>
      <c r="L25" s="15" t="s">
        <v>2</v>
      </c>
      <c r="M25" s="15" t="str">
        <f>'ERI_Prototype 1 Datum Streams'!C102</f>
        <v>Datum100</v>
      </c>
    </row>
    <row r="26" spans="1:13" s="15" customFormat="1" x14ac:dyDescent="0.2">
      <c r="A26" s="15">
        <v>1</v>
      </c>
      <c r="C26" s="15">
        <v>1</v>
      </c>
      <c r="G26" s="15" t="s">
        <v>109</v>
      </c>
      <c r="I26" s="15" t="s">
        <v>393</v>
      </c>
      <c r="J26" s="15" t="s">
        <v>394</v>
      </c>
      <c r="L26" s="15" t="s">
        <v>2</v>
      </c>
      <c r="M26" s="15" t="str">
        <f>CONCATENATE("F(",'ERI_Prototype 1 Datum Streams'!C99," and ",'ERI_Prototype 1 Datum Streams'!C100,")")</f>
        <v>F(Datum97 and Datum98)</v>
      </c>
    </row>
    <row r="27" spans="1:13" s="15" customFormat="1" ht="22.5" x14ac:dyDescent="0.2">
      <c r="A27" s="15">
        <v>1</v>
      </c>
      <c r="F27" s="15">
        <v>1</v>
      </c>
      <c r="G27" s="15" t="s">
        <v>109</v>
      </c>
      <c r="I27" s="15" t="s">
        <v>400</v>
      </c>
      <c r="J27" s="15" t="s">
        <v>401</v>
      </c>
      <c r="L27" s="15" t="s">
        <v>2</v>
      </c>
      <c r="M27" s="15" t="str">
        <f>CONCATENATE('ERI_Prototype 1 Datum Streams'!C54," * ",'Constant Values'!A9," * ",'Constant Values'!A10," ( ",'ERI_Prototype 1 Datum Streams'!C50," - ",'ERI_Prototype 1 Datum Streams'!C52," ) "," + ",'ERI_Prototype 1 Datum Streams'!C57," * ",'Constant Values'!A9," * ",'Constant Values'!A10," ( ",'ERI_Prototype 1 Datum Streams'!C50," - ",'ERI_Prototype 1 Datum Streams'!C55," ) ")</f>
        <v xml:space="preserve">Datum52 * Constant 8 * Constant 9 ( Datum48 - Datum50 )  + Datum55 * Constant 8 * Constant 9 ( Datum48 - Datum53 ) </v>
      </c>
    </row>
    <row r="28" spans="1:13" s="15" customFormat="1" ht="22.5" x14ac:dyDescent="0.2">
      <c r="A28" s="15">
        <v>1</v>
      </c>
      <c r="B28" s="15">
        <v>1</v>
      </c>
      <c r="G28" s="15" t="s">
        <v>29</v>
      </c>
      <c r="I28" s="15" t="s">
        <v>337</v>
      </c>
      <c r="J28" s="15" t="s">
        <v>338</v>
      </c>
      <c r="L28" s="15" t="s">
        <v>1</v>
      </c>
      <c r="M28" s="15" t="str">
        <f>CONCATENATE("F(",'ERI_Prototype 1 Datum Streams'!C107," and ",'ERI_Prototype 1 Datum Streams'!C109," and ",'ERI_Prototype 1 Datum Streams'!C110," and ",'ERI_Prototype 1 Datum Streams'!C111," and ",'ERI_Prototype 1 Datum Streams'!C112," and ", 'Constant Values'!A5," and ", 'Constant Values'!A6," and ", 'Constant Values'!A7,")")</f>
        <v>F(Datum105 and Datum107 and Datum108 and Datum109 and Datum110 and Constant 4 and Constant 5 and Constant 6)</v>
      </c>
    </row>
    <row r="29" spans="1:13" s="15" customFormat="1" x14ac:dyDescent="0.2">
      <c r="A29" s="15">
        <v>1</v>
      </c>
      <c r="B29" s="15">
        <v>1</v>
      </c>
      <c r="G29" s="15" t="s">
        <v>29</v>
      </c>
      <c r="I29" s="15" t="s">
        <v>380</v>
      </c>
      <c r="J29" s="15" t="s">
        <v>381</v>
      </c>
      <c r="L29" s="15" t="s">
        <v>6</v>
      </c>
      <c r="M29" s="15" t="str">
        <f>CONCATENATE("F(",'ERI_Prototype 1 Datum Streams'!C119," and ",'ERI_Prototype 1 Datum Streams'!C120,")")</f>
        <v>F(Datum117 and Datum118)</v>
      </c>
    </row>
    <row r="30" spans="1:13" s="15" customFormat="1" x14ac:dyDescent="0.2">
      <c r="A30" s="15">
        <v>1</v>
      </c>
      <c r="B30" s="15">
        <v>1</v>
      </c>
      <c r="G30" s="15" t="s">
        <v>29</v>
      </c>
      <c r="I30" s="15" t="s">
        <v>382</v>
      </c>
      <c r="J30" s="15" t="s">
        <v>384</v>
      </c>
      <c r="L30" s="15" t="s">
        <v>5</v>
      </c>
      <c r="M30" s="15" t="str">
        <f>'ERI_Prototype 1 Datum Streams'!C108</f>
        <v>Datum106</v>
      </c>
    </row>
    <row r="31" spans="1:13" s="15" customFormat="1" x14ac:dyDescent="0.2">
      <c r="A31" s="15">
        <v>1</v>
      </c>
      <c r="B31" s="15">
        <v>1</v>
      </c>
      <c r="G31" s="15" t="s">
        <v>29</v>
      </c>
      <c r="I31" s="15" t="s">
        <v>383</v>
      </c>
      <c r="J31" s="15" t="s">
        <v>336</v>
      </c>
      <c r="L31" s="15" t="s">
        <v>33</v>
      </c>
      <c r="M31" s="15" t="str">
        <f>'ERI_Prototype 1 Datum Streams'!C107</f>
        <v>Datum105</v>
      </c>
    </row>
    <row r="32" spans="1:13" s="15" customFormat="1" x14ac:dyDescent="0.2">
      <c r="A32" s="15">
        <v>1</v>
      </c>
      <c r="B32" s="15">
        <v>1</v>
      </c>
      <c r="G32" s="15" t="s">
        <v>29</v>
      </c>
      <c r="H32" s="31" t="s">
        <v>233</v>
      </c>
      <c r="I32" s="15" t="s">
        <v>385</v>
      </c>
      <c r="J32" s="15" t="s">
        <v>386</v>
      </c>
      <c r="L32" s="15" t="s">
        <v>5</v>
      </c>
      <c r="M32" s="15" t="str">
        <f>'ERI_Prototype 1 Datum Streams'!C123</f>
        <v>Datum121</v>
      </c>
    </row>
    <row r="33" spans="1:13" s="15" customFormat="1" x14ac:dyDescent="0.2">
      <c r="A33" s="15">
        <v>1</v>
      </c>
      <c r="B33" s="15">
        <v>1</v>
      </c>
      <c r="G33" s="15" t="s">
        <v>29</v>
      </c>
      <c r="H33" s="31" t="s">
        <v>234</v>
      </c>
      <c r="I33" s="15" t="s">
        <v>385</v>
      </c>
      <c r="J33" s="15" t="s">
        <v>386</v>
      </c>
      <c r="L33" s="15" t="s">
        <v>5</v>
      </c>
      <c r="M33" s="15" t="str">
        <f>'ERI_Prototype 1 Datum Streams'!C124</f>
        <v>Datum122</v>
      </c>
    </row>
    <row r="34" spans="1:13" s="15" customFormat="1" x14ac:dyDescent="0.2">
      <c r="A34" s="15">
        <v>1</v>
      </c>
      <c r="B34" s="15">
        <v>1</v>
      </c>
      <c r="G34" s="15" t="s">
        <v>29</v>
      </c>
      <c r="H34" s="31" t="s">
        <v>235</v>
      </c>
      <c r="I34" s="15" t="s">
        <v>385</v>
      </c>
      <c r="J34" s="15" t="s">
        <v>386</v>
      </c>
      <c r="L34" s="15" t="s">
        <v>5</v>
      </c>
      <c r="M34" s="15" t="str">
        <f>'ERI_Prototype 1 Datum Streams'!C125</f>
        <v>Datum123</v>
      </c>
    </row>
    <row r="35" spans="1:13" s="15" customFormat="1" x14ac:dyDescent="0.2">
      <c r="A35" s="15">
        <v>1</v>
      </c>
      <c r="B35" s="15">
        <v>1</v>
      </c>
      <c r="G35" s="15" t="s">
        <v>29</v>
      </c>
      <c r="H35" s="31" t="s">
        <v>236</v>
      </c>
      <c r="I35" s="15" t="s">
        <v>385</v>
      </c>
      <c r="J35" s="15" t="s">
        <v>386</v>
      </c>
      <c r="L35" s="15" t="s">
        <v>5</v>
      </c>
      <c r="M35" s="15" t="str">
        <f>'ERI_Prototype 1 Datum Streams'!C126</f>
        <v>Datum124</v>
      </c>
    </row>
    <row r="36" spans="1:13" s="15" customFormat="1" x14ac:dyDescent="0.2">
      <c r="A36" s="15">
        <v>1</v>
      </c>
      <c r="B36" s="15">
        <v>1</v>
      </c>
      <c r="G36" s="15" t="s">
        <v>29</v>
      </c>
      <c r="H36" s="31" t="s">
        <v>237</v>
      </c>
      <c r="I36" s="15" t="s">
        <v>385</v>
      </c>
      <c r="J36" s="15" t="s">
        <v>386</v>
      </c>
      <c r="L36" s="15" t="s">
        <v>5</v>
      </c>
      <c r="M36" s="15" t="str">
        <f>'ERI_Prototype 1 Datum Streams'!C127</f>
        <v>Datum125</v>
      </c>
    </row>
    <row r="37" spans="1:13" s="15" customFormat="1" x14ac:dyDescent="0.2">
      <c r="A37" s="15">
        <v>1</v>
      </c>
      <c r="B37" s="15">
        <v>1</v>
      </c>
      <c r="G37" s="15" t="s">
        <v>29</v>
      </c>
      <c r="H37" s="31" t="s">
        <v>238</v>
      </c>
      <c r="I37" s="15" t="s">
        <v>385</v>
      </c>
      <c r="J37" s="15" t="s">
        <v>386</v>
      </c>
      <c r="L37" s="15" t="s">
        <v>5</v>
      </c>
      <c r="M37" s="15" t="str">
        <f>'ERI_Prototype 1 Datum Streams'!C128</f>
        <v>Datum126</v>
      </c>
    </row>
    <row r="38" spans="1:13" s="15" customFormat="1" x14ac:dyDescent="0.2">
      <c r="A38" s="15">
        <v>1</v>
      </c>
      <c r="B38" s="15">
        <v>1</v>
      </c>
      <c r="G38" s="15" t="s">
        <v>29</v>
      </c>
      <c r="H38" s="31" t="s">
        <v>239</v>
      </c>
      <c r="I38" s="15" t="s">
        <v>385</v>
      </c>
      <c r="J38" s="15" t="s">
        <v>386</v>
      </c>
      <c r="L38" s="15" t="s">
        <v>5</v>
      </c>
      <c r="M38" s="15" t="str">
        <f>'ERI_Prototype 1 Datum Streams'!C129</f>
        <v>Datum127</v>
      </c>
    </row>
    <row r="39" spans="1:13" s="15" customFormat="1" x14ac:dyDescent="0.2">
      <c r="A39" s="15">
        <v>1</v>
      </c>
      <c r="B39" s="15">
        <v>1</v>
      </c>
      <c r="G39" s="15" t="s">
        <v>29</v>
      </c>
      <c r="H39" s="31" t="s">
        <v>240</v>
      </c>
      <c r="I39" s="15" t="s">
        <v>385</v>
      </c>
      <c r="J39" s="15" t="s">
        <v>386</v>
      </c>
      <c r="L39" s="15" t="s">
        <v>5</v>
      </c>
      <c r="M39" s="15" t="str">
        <f>'ERI_Prototype 1 Datum Streams'!C130</f>
        <v>Datum128</v>
      </c>
    </row>
    <row r="40" spans="1:13" s="15" customFormat="1" x14ac:dyDescent="0.2">
      <c r="A40" s="15">
        <v>1</v>
      </c>
      <c r="B40" s="15">
        <v>1</v>
      </c>
      <c r="G40" s="15" t="s">
        <v>29</v>
      </c>
      <c r="H40" s="31" t="s">
        <v>241</v>
      </c>
      <c r="I40" s="15" t="s">
        <v>385</v>
      </c>
      <c r="J40" s="15" t="s">
        <v>386</v>
      </c>
      <c r="L40" s="15" t="s">
        <v>5</v>
      </c>
      <c r="M40" s="15" t="str">
        <f>'ERI_Prototype 1 Datum Streams'!C131</f>
        <v>Datum129</v>
      </c>
    </row>
    <row r="41" spans="1:13" s="15" customFormat="1" x14ac:dyDescent="0.2">
      <c r="A41" s="15">
        <v>1</v>
      </c>
      <c r="B41" s="15">
        <v>1</v>
      </c>
      <c r="G41" s="15" t="s">
        <v>29</v>
      </c>
      <c r="H41" s="31" t="s">
        <v>242</v>
      </c>
      <c r="I41" s="15" t="s">
        <v>385</v>
      </c>
      <c r="J41" s="15" t="s">
        <v>386</v>
      </c>
      <c r="L41" s="15" t="s">
        <v>5</v>
      </c>
      <c r="M41" s="15" t="str">
        <f>'ERI_Prototype 1 Datum Streams'!C132</f>
        <v>Datum130</v>
      </c>
    </row>
    <row r="42" spans="1:13" s="15" customFormat="1" x14ac:dyDescent="0.2">
      <c r="A42" s="15">
        <v>1</v>
      </c>
      <c r="B42" s="15">
        <v>1</v>
      </c>
      <c r="G42" s="15" t="s">
        <v>29</v>
      </c>
      <c r="H42" s="31" t="s">
        <v>243</v>
      </c>
      <c r="I42" s="15" t="s">
        <v>385</v>
      </c>
      <c r="J42" s="15" t="s">
        <v>386</v>
      </c>
      <c r="L42" s="15" t="s">
        <v>5</v>
      </c>
      <c r="M42" s="15" t="str">
        <f>'ERI_Prototype 1 Datum Streams'!C133</f>
        <v>Datum131</v>
      </c>
    </row>
    <row r="43" spans="1:13" s="15" customFormat="1" x14ac:dyDescent="0.2">
      <c r="A43" s="15">
        <v>1</v>
      </c>
      <c r="B43" s="15">
        <v>1</v>
      </c>
      <c r="G43" s="15" t="s">
        <v>29</v>
      </c>
      <c r="H43" s="31" t="s">
        <v>244</v>
      </c>
      <c r="I43" s="15" t="s">
        <v>385</v>
      </c>
      <c r="J43" s="15" t="s">
        <v>386</v>
      </c>
      <c r="L43" s="15" t="s">
        <v>5</v>
      </c>
      <c r="M43" s="15" t="str">
        <f>'ERI_Prototype 1 Datum Streams'!C134</f>
        <v>Datum132</v>
      </c>
    </row>
    <row r="44" spans="1:13" s="15" customFormat="1" x14ac:dyDescent="0.2">
      <c r="A44" s="15">
        <v>1</v>
      </c>
      <c r="B44" s="15">
        <v>1</v>
      </c>
      <c r="G44" s="15" t="s">
        <v>29</v>
      </c>
      <c r="I44" s="15" t="s">
        <v>387</v>
      </c>
      <c r="J44" s="15" t="s">
        <v>388</v>
      </c>
      <c r="L44" s="15" t="s">
        <v>32</v>
      </c>
      <c r="M44" s="15" t="str">
        <f>CONCATENATE("F(",'ERI_Prototype 1 Datum Streams'!C115," and ",'ERI_Prototype 1 Datum Streams'!C116,")")</f>
        <v>F(Datum113 and Datum114)</v>
      </c>
    </row>
    <row r="45" spans="1:13" s="15" customFormat="1" x14ac:dyDescent="0.2">
      <c r="A45" s="15">
        <v>1</v>
      </c>
      <c r="B45" s="15">
        <v>1</v>
      </c>
      <c r="G45" s="15" t="s">
        <v>29</v>
      </c>
      <c r="I45" s="15" t="s">
        <v>387</v>
      </c>
      <c r="J45" s="15" t="s">
        <v>389</v>
      </c>
      <c r="L45" s="15" t="s">
        <v>1</v>
      </c>
      <c r="M45" s="15" t="str">
        <f>CONCATENATE("F(",'ERI_Prototype 1 Datum Streams'!C113," and ",'ERI_Prototype 1 Datum Streams'!C114,")")</f>
        <v>F(Datum111 and Datum112)</v>
      </c>
    </row>
    <row r="46" spans="1:13" s="15" customFormat="1" x14ac:dyDescent="0.2">
      <c r="A46" s="15">
        <v>1</v>
      </c>
      <c r="C46" s="15">
        <v>1</v>
      </c>
      <c r="F46" s="15">
        <v>1</v>
      </c>
      <c r="G46" s="15" t="s">
        <v>29</v>
      </c>
      <c r="I46" s="15" t="s">
        <v>391</v>
      </c>
      <c r="J46" s="15" t="s">
        <v>12</v>
      </c>
      <c r="L46" s="15" t="s">
        <v>2</v>
      </c>
      <c r="M46" s="15" t="str">
        <f>'ERI_Prototype 1 Datum Streams'!C117</f>
        <v>Datum115</v>
      </c>
    </row>
    <row r="47" spans="1:13" s="15" customFormat="1" x14ac:dyDescent="0.2">
      <c r="A47" s="15">
        <v>1</v>
      </c>
      <c r="C47" s="15">
        <v>1</v>
      </c>
      <c r="F47" s="15">
        <v>1</v>
      </c>
      <c r="G47" s="15" t="s">
        <v>29</v>
      </c>
      <c r="I47" s="15" t="s">
        <v>392</v>
      </c>
      <c r="J47" s="15" t="s">
        <v>13</v>
      </c>
      <c r="L47" s="15" t="s">
        <v>2</v>
      </c>
      <c r="M47" s="15" t="str">
        <f>'ERI_Prototype 1 Datum Streams'!C118</f>
        <v>Datum116</v>
      </c>
    </row>
    <row r="48" spans="1:13" s="15" customFormat="1" x14ac:dyDescent="0.2">
      <c r="A48" s="15">
        <v>1</v>
      </c>
      <c r="C48" s="15">
        <v>1</v>
      </c>
      <c r="G48" s="15" t="s">
        <v>29</v>
      </c>
      <c r="I48" s="15" t="s">
        <v>393</v>
      </c>
      <c r="J48" s="15" t="s">
        <v>394</v>
      </c>
      <c r="L48" s="15" t="s">
        <v>2</v>
      </c>
      <c r="M48" s="15" t="str">
        <f>CONCATENATE("F(",'ERI_Prototype 1 Datum Streams'!C113," and ",'ERI_Prototype 1 Datum Streams'!C114," and ",'ERI_Prototype 1 Datum Streams'!C115," and ",'ERI_Prototype 1 Datum Streams'!C116,")")</f>
        <v>F(Datum111 and Datum112 and Datum113 and Datum114)</v>
      </c>
    </row>
    <row r="49" spans="1:20" s="15" customFormat="1" ht="45" x14ac:dyDescent="0.2">
      <c r="A49" s="15">
        <v>1</v>
      </c>
      <c r="F49" s="15">
        <v>1</v>
      </c>
      <c r="G49" s="15" t="s">
        <v>29</v>
      </c>
      <c r="I49" s="15" t="s">
        <v>400</v>
      </c>
      <c r="J49" s="15" t="s">
        <v>401</v>
      </c>
      <c r="L49" s="15" t="s">
        <v>2</v>
      </c>
      <c r="M49" s="15" t="str">
        <f>CONCATENATE(R49,T49)</f>
        <v xml:space="preserve">Datum83 * Constant 8 * Constant 9 ( Datum79 - Datum81 )  + Datum86 * Constant 8 * Constant 9 ( Datum79 - Datum84 )  + Datum89 * Constant 8 * Constant 9 ( Datum79 - Datum87 )  + Datum92 * Constant 8 * Constant 9 ( Datum79 - Datum90 ) </v>
      </c>
      <c r="N49" s="15" t="s">
        <v>402</v>
      </c>
      <c r="R49" s="15" t="str">
        <f>CONCATENATE('ERI_Prototype 1 Datum Streams'!C85," * ",'Constant Values'!A9," * ",'Constant Values'!A10," ( ",'ERI_Prototype 1 Datum Streams'!C81," - ",'ERI_Prototype 1 Datum Streams'!C83," ) "," + ",'ERI_Prototype 1 Datum Streams'!C88," * ",'Constant Values'!A9," * ",'Constant Values'!A10," ( ",'ERI_Prototype 1 Datum Streams'!C81," - ",'ERI_Prototype 1 Datum Streams'!C86," ) ")</f>
        <v xml:space="preserve">Datum83 * Constant 8 * Constant 9 ( Datum79 - Datum81 )  + Datum86 * Constant 8 * Constant 9 ( Datum79 - Datum84 ) </v>
      </c>
      <c r="T49" s="15" t="str">
        <f>CONCATENATE(" + ",'ERI_Prototype 1 Datum Streams'!C91," * ",'Constant Values'!A9," * ",'Constant Values'!A10," ( ",'ERI_Prototype 1 Datum Streams'!C81," - ",'ERI_Prototype 1 Datum Streams'!C89," ) "," + ",'ERI_Prototype 1 Datum Streams'!C94," * ",'Constant Values'!A9," * ",'Constant Values'!A10," ( ",'ERI_Prototype 1 Datum Streams'!C81," - ",'ERI_Prototype 1 Datum Streams'!C92," ) ")</f>
        <v xml:space="preserve"> + Datum89 * Constant 8 * Constant 9 ( Datum79 - Datum87 )  + Datum92 * Constant 8 * Constant 9 ( Datum79 - Datum90 ) </v>
      </c>
    </row>
    <row r="50" spans="1:20" s="15" customFormat="1" ht="22.5" x14ac:dyDescent="0.2">
      <c r="A50" s="15">
        <v>1</v>
      </c>
      <c r="B50" s="15">
        <v>1</v>
      </c>
      <c r="G50" s="15" t="s">
        <v>11</v>
      </c>
      <c r="I50" s="15" t="s">
        <v>337</v>
      </c>
      <c r="J50" s="15" t="s">
        <v>338</v>
      </c>
      <c r="L50" s="15" t="s">
        <v>1</v>
      </c>
      <c r="M50" s="15" t="str">
        <f>CONCATENATE("F(",'ERI_Prototype 1 Datum Streams'!C135," and ",'ERI_Prototype 1 Datum Streams'!C137," and ",'ERI_Prototype 1 Datum Streams'!C138," and ",'ERI_Prototype 1 Datum Streams'!C139," and ",'ERI_Prototype 1 Datum Streams'!C140," and ", 'Constant Values'!A5," and ", 'Constant Values'!A6," and ", 'Constant Values'!A7,")")</f>
        <v>F(Datum133 and Datum135 and Datum136 and Datum137 and Datum138 and Constant 4 and Constant 5 and Constant 6)</v>
      </c>
    </row>
    <row r="51" spans="1:20" s="15" customFormat="1" x14ac:dyDescent="0.2">
      <c r="A51" s="15">
        <v>1</v>
      </c>
      <c r="B51" s="15">
        <v>1</v>
      </c>
      <c r="G51" s="15" t="s">
        <v>11</v>
      </c>
      <c r="I51" s="15" t="s">
        <v>380</v>
      </c>
      <c r="J51" s="15" t="s">
        <v>381</v>
      </c>
      <c r="L51" s="15" t="s">
        <v>6</v>
      </c>
      <c r="M51" s="15" t="str">
        <f>CONCATENATE("F(",'ERI_Prototype 1 Datum Streams'!C147," and ",'ERI_Prototype 1 Datum Streams'!C148,")")</f>
        <v>F(Datum145 and Datum146)</v>
      </c>
    </row>
    <row r="52" spans="1:20" s="15" customFormat="1" x14ac:dyDescent="0.2">
      <c r="A52" s="15">
        <v>1</v>
      </c>
      <c r="B52" s="15">
        <v>1</v>
      </c>
      <c r="G52" s="15" t="s">
        <v>11</v>
      </c>
      <c r="I52" s="15" t="s">
        <v>382</v>
      </c>
      <c r="J52" s="15" t="s">
        <v>384</v>
      </c>
      <c r="L52" s="15" t="s">
        <v>5</v>
      </c>
      <c r="M52" s="15" t="str">
        <f>'ERI_Prototype 1 Datum Streams'!C136</f>
        <v>Datum134</v>
      </c>
    </row>
    <row r="53" spans="1:20" s="15" customFormat="1" x14ac:dyDescent="0.2">
      <c r="A53" s="15">
        <v>1</v>
      </c>
      <c r="B53" s="15">
        <v>1</v>
      </c>
      <c r="G53" s="15" t="s">
        <v>11</v>
      </c>
      <c r="I53" s="15" t="s">
        <v>383</v>
      </c>
      <c r="J53" s="15" t="s">
        <v>336</v>
      </c>
      <c r="L53" s="15" t="s">
        <v>33</v>
      </c>
      <c r="M53" s="15" t="str">
        <f>'ERI_Prototype 1 Datum Streams'!C135</f>
        <v>Datum133</v>
      </c>
    </row>
    <row r="54" spans="1:20" s="15" customFormat="1" x14ac:dyDescent="0.2">
      <c r="A54" s="15">
        <v>1</v>
      </c>
      <c r="B54" s="15">
        <v>1</v>
      </c>
      <c r="G54" s="15" t="s">
        <v>11</v>
      </c>
      <c r="H54" s="31" t="s">
        <v>228</v>
      </c>
      <c r="I54" s="15" t="s">
        <v>385</v>
      </c>
      <c r="J54" s="15" t="s">
        <v>386</v>
      </c>
      <c r="L54" s="15" t="s">
        <v>5</v>
      </c>
      <c r="M54" s="15" t="str">
        <f>'ERI_Prototype 1 Datum Streams'!C149</f>
        <v>Datum147</v>
      </c>
    </row>
    <row r="55" spans="1:20" s="15" customFormat="1" x14ac:dyDescent="0.2">
      <c r="A55" s="15">
        <v>1</v>
      </c>
      <c r="B55" s="15">
        <v>1</v>
      </c>
      <c r="G55" s="15" t="s">
        <v>11</v>
      </c>
      <c r="H55" s="31" t="s">
        <v>246</v>
      </c>
      <c r="I55" s="15" t="s">
        <v>385</v>
      </c>
      <c r="J55" s="15" t="s">
        <v>386</v>
      </c>
      <c r="L55" s="15" t="s">
        <v>5</v>
      </c>
      <c r="M55" s="15" t="str">
        <f>CONCATENATE("F(",'ERI_Prototype 1 Datum Streams'!C148," and ",'ERI_Prototype 1 Datum Streams'!C149," and ", 'ERI_Prototype 1 Datum Streams'!C150,")")</f>
        <v>F(Datum146 and Datum147 and Datum148)</v>
      </c>
    </row>
    <row r="56" spans="1:20" s="15" customFormat="1" x14ac:dyDescent="0.2">
      <c r="A56" s="15">
        <v>1</v>
      </c>
      <c r="B56" s="15">
        <v>1</v>
      </c>
      <c r="G56" s="15" t="s">
        <v>11</v>
      </c>
      <c r="H56" s="31" t="s">
        <v>274</v>
      </c>
      <c r="I56" s="15" t="s">
        <v>385</v>
      </c>
      <c r="J56" s="15" t="s">
        <v>386</v>
      </c>
      <c r="L56" s="15" t="s">
        <v>5</v>
      </c>
      <c r="M56" s="15" t="str">
        <f>CONCATENATE("F(",'ERI_Prototype 1 Datum Streams'!C149," and ",'ERI_Prototype 1 Datum Streams'!C150," and ", 'ERI_Prototype 1 Datum Streams'!C151,")")</f>
        <v>F(Datum147 and Datum148 and Datum149)</v>
      </c>
    </row>
    <row r="57" spans="1:20" s="15" customFormat="1" x14ac:dyDescent="0.2">
      <c r="A57" s="15">
        <v>1</v>
      </c>
      <c r="B57" s="15">
        <v>1</v>
      </c>
      <c r="G57" s="15" t="s">
        <v>11</v>
      </c>
      <c r="I57" s="15" t="s">
        <v>387</v>
      </c>
      <c r="J57" s="15" t="s">
        <v>388</v>
      </c>
      <c r="L57" s="15" t="s">
        <v>32</v>
      </c>
      <c r="M57" s="15" t="str">
        <f>CONCATENATE("F(",'ERI_Prototype 1 Datum Streams'!C142," and ",'ERI_Prototype 1 Datum Streams'!C144,")")</f>
        <v>F(Datum140 and Datum142)</v>
      </c>
    </row>
    <row r="58" spans="1:20" s="15" customFormat="1" x14ac:dyDescent="0.2">
      <c r="A58" s="15">
        <v>1</v>
      </c>
      <c r="B58" s="15">
        <v>1</v>
      </c>
      <c r="G58" s="15" t="s">
        <v>11</v>
      </c>
      <c r="I58" s="15" t="s">
        <v>387</v>
      </c>
      <c r="J58" s="15" t="s">
        <v>389</v>
      </c>
      <c r="L58" s="15" t="s">
        <v>1</v>
      </c>
      <c r="M58" s="15" t="str">
        <f>CONCATENATE("F(",'ERI_Prototype 1 Datum Streams'!C141," and ",'ERI_Prototype 1 Datum Streams'!C143,")")</f>
        <v>F(Datum139 and Datum141)</v>
      </c>
    </row>
    <row r="59" spans="1:20" s="15" customFormat="1" x14ac:dyDescent="0.2">
      <c r="A59" s="15">
        <v>1</v>
      </c>
      <c r="C59" s="15">
        <v>1</v>
      </c>
      <c r="F59" s="15">
        <v>1</v>
      </c>
      <c r="G59" s="15" t="s">
        <v>11</v>
      </c>
      <c r="I59" s="15" t="s">
        <v>391</v>
      </c>
      <c r="J59" s="15" t="s">
        <v>12</v>
      </c>
      <c r="L59" s="15" t="s">
        <v>2</v>
      </c>
      <c r="M59" s="15" t="str">
        <f>'ERI_Prototype 1 Datum Streams'!C145</f>
        <v>Datum143</v>
      </c>
    </row>
    <row r="60" spans="1:20" s="15" customFormat="1" x14ac:dyDescent="0.2">
      <c r="A60" s="15">
        <v>1</v>
      </c>
      <c r="C60" s="15">
        <v>1</v>
      </c>
      <c r="F60" s="15">
        <v>1</v>
      </c>
      <c r="G60" s="15" t="s">
        <v>11</v>
      </c>
      <c r="I60" s="15" t="s">
        <v>392</v>
      </c>
      <c r="J60" s="15" t="s">
        <v>13</v>
      </c>
      <c r="L60" s="15" t="s">
        <v>2</v>
      </c>
      <c r="M60" s="15" t="str">
        <f>'ERI_Prototype 1 Datum Streams'!C146</f>
        <v>Datum144</v>
      </c>
    </row>
    <row r="61" spans="1:20" s="15" customFormat="1" x14ac:dyDescent="0.2">
      <c r="A61" s="15">
        <v>1</v>
      </c>
      <c r="C61" s="15">
        <v>1</v>
      </c>
      <c r="G61" s="15" t="s">
        <v>11</v>
      </c>
      <c r="I61" s="15" t="s">
        <v>393</v>
      </c>
      <c r="J61" s="15" t="s">
        <v>394</v>
      </c>
      <c r="L61" s="15" t="s">
        <v>2</v>
      </c>
      <c r="M61" s="15" t="str">
        <f>CONCATENATE("F(",'ERI_Prototype 1 Datum Streams'!C141," and ",'ERI_Prototype 1 Datum Streams'!C142," and ",'ERI_Prototype 1 Datum Streams'!C143," and ",'ERI_Prototype 1 Datum Streams'!C144,")")</f>
        <v>F(Datum139 and Datum140 and Datum141 and Datum142)</v>
      </c>
    </row>
    <row r="62" spans="1:20" s="15" customFormat="1" ht="45" x14ac:dyDescent="0.2">
      <c r="A62" s="15">
        <v>1</v>
      </c>
      <c r="F62" s="15">
        <v>1</v>
      </c>
      <c r="G62" s="15" t="s">
        <v>11</v>
      </c>
      <c r="I62" s="15" t="s">
        <v>400</v>
      </c>
      <c r="J62" s="15" t="s">
        <v>401</v>
      </c>
      <c r="L62" s="15" t="s">
        <v>2</v>
      </c>
      <c r="M62" s="15" t="str">
        <f>CONCATENATE(R62,T62)</f>
        <v xml:space="preserve">Datum60 * Constant 8 * Constant 9 ( Datum56 - Datum58 )  + Datum63 * Constant 8 * Constant 9 ( Datum56 - Datum61 )  + Datum66 * Constant 8 * Constant 9 ( Datum56 - Datum65 )  + Datum69 * Constant 8 * Constant 9 ( Datum56 - Datum67 ) </v>
      </c>
      <c r="N62" s="15" t="s">
        <v>402</v>
      </c>
      <c r="R62" s="15" t="str">
        <f>CONCATENATE('ERI_Prototype 1 Datum Streams'!C62," * ",'Constant Values'!A9," * ",'Constant Values'!A10," ( ",'ERI_Prototype 1 Datum Streams'!C58," - ",'ERI_Prototype 1 Datum Streams'!C60," ) "," + ",'ERI_Prototype 1 Datum Streams'!C65," * ",'Constant Values'!A9," * ",'Constant Values'!A10," ( ",'ERI_Prototype 1 Datum Streams'!C58," - ",'ERI_Prototype 1 Datum Streams'!C63," ) ")</f>
        <v xml:space="preserve">Datum60 * Constant 8 * Constant 9 ( Datum56 - Datum58 )  + Datum63 * Constant 8 * Constant 9 ( Datum56 - Datum61 ) </v>
      </c>
      <c r="T62" s="15" t="str">
        <f>CONCATENATE(" + ",'ERI_Prototype 1 Datum Streams'!C68," * ",'Constant Values'!A9," * ",'Constant Values'!A10," ( ",'ERI_Prototype 1 Datum Streams'!C58," - ",'ERI_Prototype 1 Datum Streams'!C67," ) "," + ",'ERI_Prototype 1 Datum Streams'!C71," * ",'Constant Values'!A9," * ",'Constant Values'!A10," ( ",'ERI_Prototype 1 Datum Streams'!C58," - ",'ERI_Prototype 1 Datum Streams'!C69," ) ")</f>
        <v xml:space="preserve"> + Datum66 * Constant 8 * Constant 9 ( Datum56 - Datum65 )  + Datum69 * Constant 8 * Constant 9 ( Datum56 - Datum67 ) </v>
      </c>
    </row>
    <row r="63" spans="1:20" s="15" customFormat="1" ht="22.5" x14ac:dyDescent="0.2">
      <c r="A63" s="15">
        <v>1</v>
      </c>
      <c r="B63" s="15">
        <v>1</v>
      </c>
      <c r="G63" s="15" t="s">
        <v>245</v>
      </c>
      <c r="I63" s="15" t="s">
        <v>337</v>
      </c>
      <c r="J63" s="15" t="s">
        <v>338</v>
      </c>
      <c r="L63" s="15" t="s">
        <v>1</v>
      </c>
      <c r="M63" s="15" t="str">
        <f>CONCATENATE("F(",'ERI_Prototype 1 Datum Streams'!C152," and ",'ERI_Prototype 1 Datum Streams'!C154," and ",'ERI_Prototype 1 Datum Streams'!C155," and ",'ERI_Prototype 1 Datum Streams'!C156," and ", 'Constant Values'!A5," and ", 'Constant Values'!A6," and ", 'Constant Values'!A7,")")</f>
        <v>F(Datum150 and Datum152 and Datum153 and Datum154 and Constant 4 and Constant 5 and Constant 6)</v>
      </c>
    </row>
    <row r="64" spans="1:20" s="15" customFormat="1" x14ac:dyDescent="0.2">
      <c r="A64" s="15">
        <v>1</v>
      </c>
      <c r="B64" s="15">
        <v>1</v>
      </c>
      <c r="G64" s="15" t="s">
        <v>245</v>
      </c>
      <c r="I64" s="15" t="s">
        <v>380</v>
      </c>
      <c r="J64" s="15" t="s">
        <v>381</v>
      </c>
      <c r="L64" s="15" t="s">
        <v>6</v>
      </c>
      <c r="M64" s="15" t="str">
        <f>'ERI_Prototype 1 Datum Streams'!C161</f>
        <v>Datum159</v>
      </c>
    </row>
    <row r="65" spans="1:20" s="15" customFormat="1" x14ac:dyDescent="0.2">
      <c r="A65" s="15">
        <v>1</v>
      </c>
      <c r="B65" s="15">
        <v>1</v>
      </c>
      <c r="G65" s="15" t="s">
        <v>245</v>
      </c>
      <c r="I65" s="15" t="s">
        <v>382</v>
      </c>
      <c r="J65" s="15" t="s">
        <v>384</v>
      </c>
      <c r="L65" s="15" t="s">
        <v>5</v>
      </c>
      <c r="M65" s="15" t="str">
        <f>'ERI_Prototype 1 Datum Streams'!C153</f>
        <v>Datum151</v>
      </c>
    </row>
    <row r="66" spans="1:20" s="15" customFormat="1" x14ac:dyDescent="0.2">
      <c r="A66" s="15">
        <v>1</v>
      </c>
      <c r="B66" s="15">
        <v>1</v>
      </c>
      <c r="G66" s="15" t="s">
        <v>245</v>
      </c>
      <c r="I66" s="15" t="s">
        <v>383</v>
      </c>
      <c r="J66" s="15" t="s">
        <v>336</v>
      </c>
      <c r="L66" s="15" t="s">
        <v>33</v>
      </c>
      <c r="M66" s="15" t="str">
        <f>'ERI_Prototype 1 Datum Streams'!C152</f>
        <v>Datum150</v>
      </c>
    </row>
    <row r="67" spans="1:20" s="15" customFormat="1" ht="22.5" x14ac:dyDescent="0.2">
      <c r="A67" s="15">
        <v>1</v>
      </c>
      <c r="B67" s="15">
        <v>1</v>
      </c>
      <c r="G67" s="15" t="s">
        <v>245</v>
      </c>
      <c r="H67" s="15" t="s">
        <v>319</v>
      </c>
      <c r="I67" s="15" t="s">
        <v>385</v>
      </c>
      <c r="J67" s="15" t="s">
        <v>386</v>
      </c>
      <c r="L67" s="15" t="s">
        <v>5</v>
      </c>
      <c r="M67" s="15" t="str">
        <f>'ERI_Prototype 1 Datum Streams'!C162</f>
        <v>Datum160</v>
      </c>
    </row>
    <row r="68" spans="1:20" s="15" customFormat="1" ht="22.5" x14ac:dyDescent="0.2">
      <c r="A68" s="15">
        <v>1</v>
      </c>
      <c r="B68" s="15">
        <v>1</v>
      </c>
      <c r="G68" s="15" t="s">
        <v>245</v>
      </c>
      <c r="H68" s="15" t="s">
        <v>320</v>
      </c>
      <c r="I68" s="15" t="s">
        <v>385</v>
      </c>
      <c r="J68" s="15" t="s">
        <v>386</v>
      </c>
      <c r="L68" s="15" t="s">
        <v>5</v>
      </c>
      <c r="M68" s="15" t="str">
        <f>'ERI_Prototype 1 Datum Streams'!C163</f>
        <v>Datum161</v>
      </c>
    </row>
    <row r="69" spans="1:20" s="15" customFormat="1" ht="22.5" x14ac:dyDescent="0.2">
      <c r="A69" s="15">
        <v>1</v>
      </c>
      <c r="B69" s="15">
        <v>1</v>
      </c>
      <c r="G69" s="15" t="s">
        <v>245</v>
      </c>
      <c r="H69" s="15" t="s">
        <v>321</v>
      </c>
      <c r="I69" s="15" t="s">
        <v>385</v>
      </c>
      <c r="J69" s="15" t="s">
        <v>386</v>
      </c>
      <c r="L69" s="15" t="s">
        <v>5</v>
      </c>
      <c r="M69" s="15" t="str">
        <f>'ERI_Prototype 1 Datum Streams'!C164</f>
        <v>Datum162</v>
      </c>
    </row>
    <row r="70" spans="1:20" s="15" customFormat="1" x14ac:dyDescent="0.2">
      <c r="A70" s="15">
        <v>1</v>
      </c>
      <c r="B70" s="15">
        <v>1</v>
      </c>
      <c r="G70" s="15" t="s">
        <v>245</v>
      </c>
      <c r="H70" s="15" t="s">
        <v>322</v>
      </c>
      <c r="I70" s="15" t="s">
        <v>385</v>
      </c>
      <c r="J70" s="15" t="s">
        <v>386</v>
      </c>
      <c r="L70" s="15" t="s">
        <v>5</v>
      </c>
      <c r="M70" s="15" t="str">
        <f>'ERI_Prototype 1 Datum Streams'!C165</f>
        <v>Datum163</v>
      </c>
    </row>
    <row r="71" spans="1:20" s="15" customFormat="1" ht="22.5" x14ac:dyDescent="0.2">
      <c r="A71" s="15">
        <v>1</v>
      </c>
      <c r="B71" s="15">
        <v>1</v>
      </c>
      <c r="G71" s="15" t="s">
        <v>245</v>
      </c>
      <c r="H71" s="15" t="s">
        <v>323</v>
      </c>
      <c r="I71" s="15" t="s">
        <v>385</v>
      </c>
      <c r="J71" s="15" t="s">
        <v>386</v>
      </c>
      <c r="L71" s="15" t="s">
        <v>5</v>
      </c>
      <c r="M71" s="15" t="str">
        <f>'ERI_Prototype 1 Datum Streams'!C166</f>
        <v>Datum164</v>
      </c>
    </row>
    <row r="72" spans="1:20" s="15" customFormat="1" x14ac:dyDescent="0.2">
      <c r="A72" s="15">
        <v>1</v>
      </c>
      <c r="B72" s="15">
        <v>1</v>
      </c>
      <c r="G72" s="15" t="s">
        <v>245</v>
      </c>
      <c r="H72" s="15" t="s">
        <v>324</v>
      </c>
      <c r="I72" s="15" t="s">
        <v>385</v>
      </c>
      <c r="J72" s="15" t="s">
        <v>386</v>
      </c>
      <c r="L72" s="15" t="s">
        <v>5</v>
      </c>
      <c r="M72" s="15" t="str">
        <f>'ERI_Prototype 1 Datum Streams'!C167</f>
        <v>Datum165</v>
      </c>
    </row>
    <row r="73" spans="1:20" s="15" customFormat="1" x14ac:dyDescent="0.2">
      <c r="A73" s="15">
        <v>1</v>
      </c>
      <c r="B73" s="15">
        <v>1</v>
      </c>
      <c r="G73" s="15" t="s">
        <v>245</v>
      </c>
      <c r="I73" s="15" t="s">
        <v>387</v>
      </c>
      <c r="J73" s="15" t="s">
        <v>388</v>
      </c>
      <c r="L73" s="15" t="s">
        <v>32</v>
      </c>
      <c r="M73" s="15" t="str">
        <f>'ERI_Prototype 1 Datum Streams'!C158</f>
        <v>Datum156</v>
      </c>
    </row>
    <row r="74" spans="1:20" s="15" customFormat="1" x14ac:dyDescent="0.2">
      <c r="A74" s="15">
        <v>1</v>
      </c>
      <c r="B74" s="15">
        <v>1</v>
      </c>
      <c r="G74" s="15" t="s">
        <v>245</v>
      </c>
      <c r="I74" s="15" t="s">
        <v>387</v>
      </c>
      <c r="J74" s="15" t="s">
        <v>389</v>
      </c>
      <c r="L74" s="15" t="s">
        <v>1</v>
      </c>
      <c r="M74" s="15" t="str">
        <f>'ERI_Prototype 1 Datum Streams'!C157</f>
        <v>Datum155</v>
      </c>
    </row>
    <row r="75" spans="1:20" s="15" customFormat="1" x14ac:dyDescent="0.2">
      <c r="A75" s="15">
        <v>1</v>
      </c>
      <c r="C75" s="15">
        <v>1</v>
      </c>
      <c r="F75" s="15">
        <v>1</v>
      </c>
      <c r="G75" s="15" t="s">
        <v>245</v>
      </c>
      <c r="I75" s="15" t="s">
        <v>391</v>
      </c>
      <c r="J75" s="15" t="s">
        <v>12</v>
      </c>
      <c r="L75" s="15" t="s">
        <v>2</v>
      </c>
      <c r="M75" s="15" t="str">
        <f>'ERI_Prototype 1 Datum Streams'!C159</f>
        <v>Datum157</v>
      </c>
    </row>
    <row r="76" spans="1:20" s="15" customFormat="1" x14ac:dyDescent="0.2">
      <c r="A76" s="15">
        <v>1</v>
      </c>
      <c r="C76" s="15">
        <v>1</v>
      </c>
      <c r="F76" s="15">
        <v>1</v>
      </c>
      <c r="G76" s="15" t="s">
        <v>245</v>
      </c>
      <c r="I76" s="15" t="s">
        <v>392</v>
      </c>
      <c r="J76" s="15" t="s">
        <v>13</v>
      </c>
      <c r="L76" s="15" t="s">
        <v>2</v>
      </c>
      <c r="M76" s="15" t="str">
        <f>'ERI_Prototype 1 Datum Streams'!C160</f>
        <v>Datum158</v>
      </c>
    </row>
    <row r="77" spans="1:20" s="15" customFormat="1" x14ac:dyDescent="0.2">
      <c r="A77" s="15">
        <v>1</v>
      </c>
      <c r="C77" s="15">
        <v>1</v>
      </c>
      <c r="G77" s="15" t="s">
        <v>245</v>
      </c>
      <c r="I77" s="15" t="s">
        <v>393</v>
      </c>
      <c r="J77" s="15" t="s">
        <v>394</v>
      </c>
      <c r="L77" s="15" t="s">
        <v>2</v>
      </c>
      <c r="M77" s="15" t="str">
        <f>CONCATENATE("F(",'ERI_Prototype 1 Datum Streams'!C157," and ",'ERI_Prototype 1 Datum Streams'!C158,")")</f>
        <v>F(Datum155 and Datum156)</v>
      </c>
    </row>
    <row r="78" spans="1:20" s="15" customFormat="1" ht="33.75" x14ac:dyDescent="0.2">
      <c r="A78" s="15">
        <v>1</v>
      </c>
      <c r="F78" s="15">
        <v>1</v>
      </c>
      <c r="G78" s="15" t="s">
        <v>245</v>
      </c>
      <c r="I78" s="15" t="s">
        <v>400</v>
      </c>
      <c r="J78" s="15" t="s">
        <v>401</v>
      </c>
      <c r="L78" s="15" t="s">
        <v>2</v>
      </c>
      <c r="M78" s="15" t="str">
        <f>CONCATENATE(R78,T78)</f>
        <v xml:space="preserve">Datum72 * Constant 8 * Constant 9 ( Datum56 - Datum70 )  + Datum75 * Constant 8 * Constant 9 ( Datum56 - Datum73 )  + Datum78 * Constant 8 * Constant 9 ( Datum56 - Datum76 ) </v>
      </c>
      <c r="R78" s="15" t="str">
        <f>CONCATENATE('ERI_Prototype 1 Datum Streams'!C74," * ",'Constant Values'!A9," * ",'Constant Values'!A10," ( ",'ERI_Prototype 1 Datum Streams'!C58," - ",'ERI_Prototype 1 Datum Streams'!C72," ) "," + ",'ERI_Prototype 1 Datum Streams'!C77," * ",'Constant Values'!A9," * ",'Constant Values'!A10," ( ",'ERI_Prototype 1 Datum Streams'!C58," - ",'ERI_Prototype 1 Datum Streams'!C75," ) ")</f>
        <v xml:space="preserve">Datum72 * Constant 8 * Constant 9 ( Datum56 - Datum70 )  + Datum75 * Constant 8 * Constant 9 ( Datum56 - Datum73 ) </v>
      </c>
      <c r="T78" s="15" t="str">
        <f>CONCATENATE(" + ",'ERI_Prototype 1 Datum Streams'!C80," * ",'Constant Values'!A9," * ",'Constant Values'!A10," ( ",'ERI_Prototype 1 Datum Streams'!C58," - ",'ERI_Prototype 1 Datum Streams'!C78," ) ")</f>
        <v xml:space="preserve"> + Datum78 * Constant 8 * Constant 9 ( Datum56 - Datum76 ) </v>
      </c>
    </row>
    <row r="79" spans="1:20" x14ac:dyDescent="0.2">
      <c r="A79" s="15"/>
      <c r="B79" s="15"/>
      <c r="C79" s="15"/>
      <c r="D79" s="15"/>
      <c r="L79" s="15"/>
      <c r="M79" s="15"/>
    </row>
    <row r="80" spans="1:20" x14ac:dyDescent="0.2">
      <c r="A80" s="39"/>
      <c r="B80" s="15"/>
      <c r="C80" s="15"/>
      <c r="D80" s="15"/>
      <c r="H80" s="4"/>
      <c r="L80" s="15"/>
      <c r="M80" s="15"/>
    </row>
    <row r="81" spans="1:14" x14ac:dyDescent="0.2">
      <c r="A81" s="40" t="s">
        <v>404</v>
      </c>
      <c r="B81" s="42"/>
      <c r="C81" s="42"/>
      <c r="D81" s="42"/>
      <c r="E81" s="42"/>
      <c r="F81" s="42"/>
      <c r="H81" s="4"/>
      <c r="L81" s="15"/>
      <c r="M81" s="15"/>
    </row>
    <row r="82" spans="1:14" x14ac:dyDescent="0.2">
      <c r="A82" s="40" t="s">
        <v>408</v>
      </c>
      <c r="B82" s="15"/>
      <c r="C82" s="15"/>
      <c r="D82" s="15"/>
      <c r="H82" s="4"/>
      <c r="L82" s="15"/>
      <c r="M82" s="15"/>
    </row>
    <row r="83" spans="1:14" x14ac:dyDescent="0.2">
      <c r="A83" s="40" t="s">
        <v>409</v>
      </c>
      <c r="B83" s="15"/>
      <c r="C83" s="15"/>
      <c r="D83" s="15"/>
      <c r="H83" s="4"/>
      <c r="L83" s="15"/>
      <c r="M83" s="15"/>
    </row>
    <row r="84" spans="1:14" x14ac:dyDescent="0.2">
      <c r="A84" s="40" t="s">
        <v>410</v>
      </c>
      <c r="B84" s="15"/>
      <c r="C84" s="15"/>
      <c r="D84" s="15"/>
      <c r="H84" s="4"/>
      <c r="L84" s="15"/>
      <c r="M84" s="15"/>
    </row>
    <row r="85" spans="1:14" x14ac:dyDescent="0.2">
      <c r="A85" s="40" t="s">
        <v>403</v>
      </c>
      <c r="B85" s="15"/>
      <c r="C85" s="15"/>
      <c r="D85" s="15"/>
      <c r="H85" s="4"/>
      <c r="L85" s="15"/>
      <c r="M85" s="15"/>
    </row>
    <row r="86" spans="1:14" x14ac:dyDescent="0.2">
      <c r="A86" s="41"/>
      <c r="B86" s="15"/>
      <c r="C86" s="15"/>
      <c r="D86" s="15"/>
      <c r="L86" s="15"/>
      <c r="M86" s="15"/>
    </row>
    <row r="87" spans="1:14" x14ac:dyDescent="0.2">
      <c r="B87" s="15"/>
      <c r="C87" s="15"/>
      <c r="D87" s="15"/>
      <c r="L87" s="15"/>
      <c r="M87" s="15"/>
    </row>
    <row r="88" spans="1:14" x14ac:dyDescent="0.2">
      <c r="A88" s="41"/>
      <c r="B88" s="15"/>
      <c r="C88" s="15"/>
      <c r="D88" s="15"/>
      <c r="L88" s="15"/>
      <c r="M88" s="15"/>
    </row>
    <row r="89" spans="1:14" x14ac:dyDescent="0.2">
      <c r="A89" s="41"/>
      <c r="B89" s="15"/>
      <c r="C89" s="15"/>
      <c r="D89" s="15"/>
      <c r="L89" s="15"/>
      <c r="M89" s="15"/>
      <c r="N89" s="15"/>
    </row>
    <row r="90" spans="1:14" x14ac:dyDescent="0.2">
      <c r="A90" s="15"/>
      <c r="B90" s="15"/>
      <c r="C90" s="15"/>
      <c r="D90" s="15"/>
      <c r="L90" s="15"/>
      <c r="M90" s="15"/>
      <c r="N90" s="15"/>
    </row>
    <row r="91" spans="1:14" x14ac:dyDescent="0.2">
      <c r="A91" s="15"/>
      <c r="B91" s="15"/>
      <c r="C91" s="15"/>
      <c r="D91" s="15"/>
      <c r="L91" s="15"/>
      <c r="M91" s="15"/>
      <c r="N91" s="15"/>
    </row>
    <row r="92" spans="1:14" x14ac:dyDescent="0.2">
      <c r="A92" s="15"/>
      <c r="B92" s="15"/>
      <c r="C92" s="15"/>
      <c r="D92" s="15"/>
      <c r="L92" s="15"/>
      <c r="M92" s="15"/>
      <c r="N92" s="15"/>
    </row>
    <row r="93" spans="1:14" x14ac:dyDescent="0.2">
      <c r="A93" s="15"/>
      <c r="B93" s="15"/>
      <c r="C93" s="15"/>
      <c r="D93" s="15"/>
      <c r="L93" s="15"/>
      <c r="M93" s="15"/>
      <c r="N93" s="15"/>
    </row>
    <row r="94" spans="1:14" x14ac:dyDescent="0.2">
      <c r="A94" s="15"/>
      <c r="B94" s="15"/>
      <c r="C94" s="15"/>
      <c r="D94" s="15"/>
      <c r="L94" s="15"/>
      <c r="M94" s="15"/>
      <c r="N94" s="15"/>
    </row>
    <row r="95" spans="1:14" x14ac:dyDescent="0.2">
      <c r="A95" s="15"/>
      <c r="B95" s="15"/>
      <c r="C95" s="15"/>
      <c r="D95" s="15"/>
      <c r="L95" s="15"/>
      <c r="M95" s="15"/>
      <c r="N95" s="15"/>
    </row>
    <row r="96" spans="1:14" x14ac:dyDescent="0.2">
      <c r="A96" s="15"/>
      <c r="B96" s="15"/>
      <c r="C96" s="15"/>
      <c r="D96" s="15"/>
      <c r="L96" s="15"/>
      <c r="M96" s="15"/>
      <c r="N96" s="15"/>
    </row>
    <row r="97" spans="1:14" x14ac:dyDescent="0.2">
      <c r="A97" s="15"/>
      <c r="B97" s="15"/>
      <c r="C97" s="15"/>
      <c r="D97" s="15"/>
      <c r="L97" s="15"/>
      <c r="M97" s="15"/>
      <c r="N97" s="15"/>
    </row>
    <row r="98" spans="1:14" x14ac:dyDescent="0.2">
      <c r="A98" s="15"/>
      <c r="B98" s="15"/>
      <c r="C98" s="15"/>
      <c r="D98" s="15"/>
      <c r="L98" s="15"/>
      <c r="M98" s="15"/>
      <c r="N98" s="15"/>
    </row>
    <row r="99" spans="1:14" x14ac:dyDescent="0.2">
      <c r="A99" s="15"/>
      <c r="B99" s="15"/>
      <c r="C99" s="15"/>
      <c r="D99" s="15"/>
      <c r="L99" s="15"/>
      <c r="M99" s="15"/>
      <c r="N99" s="15"/>
    </row>
    <row r="100" spans="1:14" x14ac:dyDescent="0.2">
      <c r="A100" s="15"/>
      <c r="B100" s="15"/>
      <c r="C100" s="15"/>
      <c r="D100" s="15"/>
      <c r="L100" s="15"/>
      <c r="M100" s="15"/>
      <c r="N100" s="15"/>
    </row>
    <row r="103" spans="1:14" x14ac:dyDescent="0.2">
      <c r="A103" s="15"/>
      <c r="B103" s="15"/>
      <c r="C103" s="15"/>
      <c r="D103" s="15"/>
      <c r="J103" s="15"/>
      <c r="K103" s="15"/>
      <c r="L103" s="15"/>
      <c r="M103" s="15"/>
      <c r="N103" s="15"/>
    </row>
    <row r="105" spans="1:14" x14ac:dyDescent="0.2">
      <c r="M105" s="15"/>
    </row>
    <row r="108" spans="1:14" x14ac:dyDescent="0.2">
      <c r="G108" s="15"/>
      <c r="J108" s="15"/>
    </row>
    <row r="109" spans="1:14" x14ac:dyDescent="0.2">
      <c r="G109" s="15"/>
      <c r="J109" s="15"/>
    </row>
    <row r="110" spans="1:14" x14ac:dyDescent="0.2">
      <c r="G110" s="15"/>
      <c r="J110" s="15"/>
    </row>
    <row r="111" spans="1:14" x14ac:dyDescent="0.2">
      <c r="G111" s="15"/>
      <c r="J111" s="15"/>
    </row>
    <row r="112" spans="1:14" x14ac:dyDescent="0.2">
      <c r="G112" s="15"/>
      <c r="J112" s="15"/>
    </row>
    <row r="113" spans="7:15" x14ac:dyDescent="0.2">
      <c r="G113" s="15"/>
      <c r="J113" s="15"/>
    </row>
    <row r="114" spans="7:15" x14ac:dyDescent="0.2">
      <c r="G114" s="15"/>
      <c r="J114" s="15"/>
    </row>
    <row r="115" spans="7:15" x14ac:dyDescent="0.2">
      <c r="G115" s="15"/>
      <c r="J115" s="15"/>
    </row>
    <row r="116" spans="7:15" x14ac:dyDescent="0.2">
      <c r="G116" s="15"/>
      <c r="H116" s="15"/>
    </row>
    <row r="117" spans="7:15" x14ac:dyDescent="0.2">
      <c r="G117" s="31"/>
      <c r="J117" s="31"/>
    </row>
    <row r="118" spans="7:15" x14ac:dyDescent="0.2">
      <c r="G118" s="31"/>
      <c r="J118" s="31"/>
    </row>
    <row r="119" spans="7:15" x14ac:dyDescent="0.2">
      <c r="G119" s="31"/>
      <c r="J119" s="31"/>
    </row>
    <row r="120" spans="7:15" x14ac:dyDescent="0.2">
      <c r="G120" s="31"/>
      <c r="J120" s="31"/>
    </row>
    <row r="121" spans="7:15" ht="12.75" x14ac:dyDescent="0.2">
      <c r="G121" s="31"/>
      <c r="M121" s="15"/>
      <c r="O121" s="37"/>
    </row>
    <row r="122" spans="7:15" x14ac:dyDescent="0.2">
      <c r="G122" s="31"/>
      <c r="J122" s="31"/>
    </row>
    <row r="123" spans="7:15" x14ac:dyDescent="0.2">
      <c r="G123" s="31"/>
      <c r="J123" s="31"/>
      <c r="K123" s="31"/>
    </row>
    <row r="124" spans="7:15" x14ac:dyDescent="0.2">
      <c r="G124" s="31"/>
      <c r="J124" s="31"/>
      <c r="K124" s="31"/>
    </row>
    <row r="125" spans="7:15" x14ac:dyDescent="0.2">
      <c r="G125" s="31"/>
      <c r="J125" s="31"/>
      <c r="K125" s="31"/>
    </row>
    <row r="126" spans="7:15" x14ac:dyDescent="0.2">
      <c r="G126" s="31"/>
      <c r="J126" s="31"/>
      <c r="K126" s="31"/>
    </row>
    <row r="127" spans="7:15" x14ac:dyDescent="0.2">
      <c r="G127" s="31"/>
      <c r="H127" s="31"/>
      <c r="J127" s="31"/>
      <c r="K127" s="31"/>
    </row>
    <row r="128" spans="7:15" x14ac:dyDescent="0.2">
      <c r="G128" s="31"/>
      <c r="H128" s="31"/>
      <c r="J128" s="31"/>
      <c r="K128" s="31"/>
    </row>
    <row r="129" spans="7:11" x14ac:dyDescent="0.2">
      <c r="G129" s="31"/>
      <c r="J129" s="31"/>
    </row>
    <row r="130" spans="7:11" x14ac:dyDescent="0.2">
      <c r="G130" s="31"/>
      <c r="J130" s="31"/>
    </row>
    <row r="131" spans="7:11" x14ac:dyDescent="0.2">
      <c r="G131" s="15"/>
      <c r="H131" s="15"/>
      <c r="J131" s="31"/>
      <c r="K131" s="31"/>
    </row>
    <row r="132" spans="7:11" x14ac:dyDescent="0.2">
      <c r="G132" s="15"/>
      <c r="H132" s="15"/>
    </row>
    <row r="133" spans="7:11" x14ac:dyDescent="0.2">
      <c r="G133" s="15"/>
      <c r="H133" s="15"/>
    </row>
    <row r="134" spans="7:11" x14ac:dyDescent="0.2">
      <c r="G134" s="15"/>
      <c r="H134" s="15"/>
    </row>
    <row r="135" spans="7:11" x14ac:dyDescent="0.2">
      <c r="G135" s="15"/>
      <c r="H135" s="15"/>
    </row>
    <row r="136" spans="7:11" x14ac:dyDescent="0.2">
      <c r="G136" s="15"/>
      <c r="H136" s="15"/>
    </row>
    <row r="137" spans="7:11" x14ac:dyDescent="0.2">
      <c r="G137" s="15"/>
      <c r="H137" s="15"/>
    </row>
    <row r="138" spans="7:11" x14ac:dyDescent="0.2">
      <c r="G138" s="15"/>
      <c r="H138" s="15"/>
    </row>
    <row r="139" spans="7:11" x14ac:dyDescent="0.2">
      <c r="G139" s="15"/>
      <c r="H139" s="15"/>
    </row>
    <row r="140" spans="7:11" x14ac:dyDescent="0.2">
      <c r="G140" s="15"/>
      <c r="H140" s="15"/>
    </row>
    <row r="141" spans="7:11" x14ac:dyDescent="0.2">
      <c r="G141" s="15"/>
      <c r="H141" s="15"/>
    </row>
    <row r="142" spans="7:11" x14ac:dyDescent="0.2">
      <c r="G142" s="15"/>
      <c r="H142" s="15"/>
    </row>
    <row r="143" spans="7:11" x14ac:dyDescent="0.2">
      <c r="G143" s="15"/>
      <c r="H143" s="15"/>
    </row>
    <row r="144" spans="7:11" x14ac:dyDescent="0.2">
      <c r="G144" s="15"/>
      <c r="H144" s="15"/>
    </row>
    <row r="145" spans="7:8" x14ac:dyDescent="0.2">
      <c r="G145" s="15"/>
      <c r="H145" s="15"/>
    </row>
    <row r="146" spans="7:8" x14ac:dyDescent="0.2">
      <c r="G146" s="15"/>
      <c r="H146" s="15"/>
    </row>
    <row r="147" spans="7:8" x14ac:dyDescent="0.2">
      <c r="G147" s="15"/>
      <c r="H147" s="15"/>
    </row>
    <row r="148" spans="7:8" x14ac:dyDescent="0.2">
      <c r="G148" s="15"/>
      <c r="H148" s="15"/>
    </row>
    <row r="149" spans="7:8" x14ac:dyDescent="0.2">
      <c r="G149" s="15"/>
      <c r="H149" s="15"/>
    </row>
    <row r="150" spans="7:8" x14ac:dyDescent="0.2">
      <c r="G150" s="15"/>
      <c r="H150" s="15"/>
    </row>
    <row r="151" spans="7:8" x14ac:dyDescent="0.2">
      <c r="G151" s="15"/>
      <c r="H151" s="15"/>
    </row>
    <row r="152" spans="7:8" x14ac:dyDescent="0.2">
      <c r="G152" s="15"/>
      <c r="H152" s="15"/>
    </row>
    <row r="153" spans="7:8" x14ac:dyDescent="0.2">
      <c r="G153" s="15"/>
      <c r="H153" s="15"/>
    </row>
    <row r="154" spans="7:8" x14ac:dyDescent="0.2">
      <c r="G154" s="15"/>
      <c r="H154" s="15"/>
    </row>
    <row r="155" spans="7:8" x14ac:dyDescent="0.2">
      <c r="G155" s="15"/>
      <c r="H155" s="15"/>
    </row>
    <row r="156" spans="7:8" x14ac:dyDescent="0.2">
      <c r="G156" s="15"/>
      <c r="H156" s="15"/>
    </row>
    <row r="157" spans="7:8" x14ac:dyDescent="0.2">
      <c r="G157" s="15"/>
      <c r="H157" s="15"/>
    </row>
    <row r="158" spans="7:8" x14ac:dyDescent="0.2">
      <c r="G158" s="15"/>
      <c r="H158" s="15"/>
    </row>
    <row r="159" spans="7:8" x14ac:dyDescent="0.2">
      <c r="G159" s="15"/>
      <c r="H159" s="15"/>
    </row>
    <row r="160" spans="7:8" x14ac:dyDescent="0.2">
      <c r="G160" s="15"/>
      <c r="H160" s="15"/>
    </row>
    <row r="161" spans="7:8" x14ac:dyDescent="0.2">
      <c r="G161" s="15"/>
      <c r="H161" s="15"/>
    </row>
    <row r="162" spans="7:8" x14ac:dyDescent="0.2">
      <c r="G162" s="15"/>
      <c r="H162" s="15"/>
    </row>
    <row r="163" spans="7:8" x14ac:dyDescent="0.2">
      <c r="G163" s="15"/>
      <c r="H163" s="15"/>
    </row>
    <row r="164" spans="7:8" x14ac:dyDescent="0.2">
      <c r="G164" s="15"/>
      <c r="H164" s="15"/>
    </row>
    <row r="165" spans="7:8" x14ac:dyDescent="0.2">
      <c r="G165" s="15"/>
      <c r="H165" s="15"/>
    </row>
    <row r="166" spans="7:8" x14ac:dyDescent="0.2">
      <c r="G166" s="15"/>
      <c r="H166" s="15"/>
    </row>
    <row r="167" spans="7:8" x14ac:dyDescent="0.2">
      <c r="G167" s="15"/>
      <c r="H167" s="15"/>
    </row>
    <row r="168" spans="7:8" x14ac:dyDescent="0.2">
      <c r="G168" s="15"/>
      <c r="H168" s="15"/>
    </row>
    <row r="169" spans="7:8" x14ac:dyDescent="0.2">
      <c r="G169" s="15"/>
      <c r="H169" s="15"/>
    </row>
    <row r="170" spans="7:8" x14ac:dyDescent="0.2">
      <c r="G170" s="15"/>
      <c r="H170" s="15"/>
    </row>
    <row r="171" spans="7:8" x14ac:dyDescent="0.2">
      <c r="G171" s="15"/>
      <c r="H171" s="15"/>
    </row>
    <row r="172" spans="7:8" x14ac:dyDescent="0.2">
      <c r="G172" s="15"/>
      <c r="H172" s="15"/>
    </row>
    <row r="173" spans="7:8" x14ac:dyDescent="0.2">
      <c r="G173" s="15"/>
      <c r="H173" s="15"/>
    </row>
    <row r="174" spans="7:8" x14ac:dyDescent="0.2">
      <c r="G174" s="15"/>
      <c r="H174" s="15"/>
    </row>
    <row r="175" spans="7:8" x14ac:dyDescent="0.2">
      <c r="G175" s="15"/>
      <c r="H175" s="15"/>
    </row>
    <row r="176" spans="7:8" x14ac:dyDescent="0.2">
      <c r="G176" s="15"/>
      <c r="H176" s="15"/>
    </row>
    <row r="177" spans="7:8" x14ac:dyDescent="0.2">
      <c r="G177" s="15"/>
      <c r="H177" s="15"/>
    </row>
    <row r="178" spans="7:8" x14ac:dyDescent="0.2">
      <c r="G178" s="15"/>
      <c r="H178" s="15"/>
    </row>
    <row r="179" spans="7:8" x14ac:dyDescent="0.2">
      <c r="G179" s="15"/>
      <c r="H179" s="15"/>
    </row>
    <row r="180" spans="7:8" x14ac:dyDescent="0.2">
      <c r="G180" s="15"/>
      <c r="H180" s="15"/>
    </row>
    <row r="181" spans="7:8" x14ac:dyDescent="0.2">
      <c r="G181" s="15"/>
      <c r="H181" s="15"/>
    </row>
    <row r="182" spans="7:8" x14ac:dyDescent="0.2">
      <c r="G182" s="15"/>
      <c r="H182" s="15"/>
    </row>
    <row r="183" spans="7:8" x14ac:dyDescent="0.2">
      <c r="G183" s="15"/>
      <c r="H183" s="15"/>
    </row>
    <row r="184" spans="7:8" x14ac:dyDescent="0.2">
      <c r="G184" s="15"/>
      <c r="H184" s="15"/>
    </row>
    <row r="185" spans="7:8" x14ac:dyDescent="0.2">
      <c r="G185" s="15"/>
      <c r="H185" s="15"/>
    </row>
    <row r="186" spans="7:8" x14ac:dyDescent="0.2">
      <c r="G186" s="15"/>
      <c r="H186" s="15"/>
    </row>
    <row r="187" spans="7:8" x14ac:dyDescent="0.2">
      <c r="G187" s="15"/>
      <c r="H187" s="15"/>
    </row>
    <row r="188" spans="7:8" x14ac:dyDescent="0.2">
      <c r="G188" s="15"/>
      <c r="H188" s="15"/>
    </row>
    <row r="189" spans="7:8" x14ac:dyDescent="0.2">
      <c r="G189" s="15"/>
      <c r="H189" s="15"/>
    </row>
    <row r="190" spans="7:8" x14ac:dyDescent="0.2">
      <c r="G190" s="15"/>
      <c r="H190" s="15"/>
    </row>
    <row r="191" spans="7:8" x14ac:dyDescent="0.2">
      <c r="G191" s="15"/>
      <c r="H191" s="15"/>
    </row>
    <row r="192" spans="7:8" x14ac:dyDescent="0.2">
      <c r="G192" s="15"/>
      <c r="H192" s="15"/>
    </row>
    <row r="193" spans="7:8" x14ac:dyDescent="0.2">
      <c r="G193" s="15"/>
      <c r="H193" s="15"/>
    </row>
    <row r="194" spans="7:8" x14ac:dyDescent="0.2">
      <c r="G194" s="15"/>
      <c r="H194" s="15"/>
    </row>
    <row r="195" spans="7:8" x14ac:dyDescent="0.2">
      <c r="G195" s="15"/>
      <c r="H195" s="15"/>
    </row>
    <row r="196" spans="7:8" x14ac:dyDescent="0.2">
      <c r="G196" s="15"/>
      <c r="H196" s="15"/>
    </row>
    <row r="197" spans="7:8" x14ac:dyDescent="0.2">
      <c r="G197" s="15"/>
      <c r="H197" s="15"/>
    </row>
    <row r="198" spans="7:8" x14ac:dyDescent="0.2">
      <c r="G198" s="15"/>
      <c r="H198" s="15"/>
    </row>
    <row r="199" spans="7:8" x14ac:dyDescent="0.2">
      <c r="G199" s="15"/>
      <c r="H199" s="15"/>
    </row>
    <row r="200" spans="7:8" x14ac:dyDescent="0.2">
      <c r="G200" s="15"/>
      <c r="H200" s="15"/>
    </row>
    <row r="201" spans="7:8" x14ac:dyDescent="0.2">
      <c r="G201" s="15"/>
      <c r="H201" s="15"/>
    </row>
    <row r="202" spans="7:8" x14ac:dyDescent="0.2">
      <c r="G202" s="15"/>
      <c r="H202" s="15"/>
    </row>
    <row r="203" spans="7:8" x14ac:dyDescent="0.2">
      <c r="G203" s="15"/>
      <c r="H203" s="15"/>
    </row>
    <row r="204" spans="7:8" x14ac:dyDescent="0.2">
      <c r="G204" s="15"/>
      <c r="H204" s="15"/>
    </row>
    <row r="205" spans="7:8" x14ac:dyDescent="0.2">
      <c r="G205" s="15"/>
      <c r="H205" s="15"/>
    </row>
    <row r="206" spans="7:8" x14ac:dyDescent="0.2">
      <c r="G206" s="15"/>
      <c r="H206" s="15"/>
    </row>
    <row r="207" spans="7:8" x14ac:dyDescent="0.2">
      <c r="G207" s="15"/>
      <c r="H207" s="15"/>
    </row>
    <row r="220" spans="7:8" x14ac:dyDescent="0.2">
      <c r="G220" s="32"/>
      <c r="H220" s="31"/>
    </row>
    <row r="221" spans="7:8" x14ac:dyDescent="0.2">
      <c r="G221" s="32"/>
      <c r="H221" s="31"/>
    </row>
    <row r="222" spans="7:8" x14ac:dyDescent="0.2">
      <c r="G222" s="32"/>
      <c r="H222" s="31"/>
    </row>
    <row r="223" spans="7:8" x14ac:dyDescent="0.2">
      <c r="G223" s="32"/>
      <c r="H223" s="31"/>
    </row>
    <row r="224" spans="7:8" x14ac:dyDescent="0.2">
      <c r="G224" s="32"/>
      <c r="H224" s="31"/>
    </row>
    <row r="225" spans="7:8" x14ac:dyDescent="0.2">
      <c r="G225" s="32"/>
      <c r="H225" s="31"/>
    </row>
    <row r="226" spans="7:8" x14ac:dyDescent="0.2">
      <c r="G226" s="32"/>
      <c r="H226" s="31"/>
    </row>
    <row r="227" spans="7:8" x14ac:dyDescent="0.2">
      <c r="G227" s="32"/>
      <c r="H227" s="31"/>
    </row>
    <row r="228" spans="7:8" x14ac:dyDescent="0.2">
      <c r="G228" s="32"/>
      <c r="H228" s="31"/>
    </row>
    <row r="229" spans="7:8" x14ac:dyDescent="0.2">
      <c r="G229" s="32"/>
      <c r="H229" s="31"/>
    </row>
    <row r="230" spans="7:8" x14ac:dyDescent="0.2">
      <c r="G230" s="32"/>
      <c r="H230" s="31"/>
    </row>
    <row r="231" spans="7:8" x14ac:dyDescent="0.2">
      <c r="G231" s="32"/>
      <c r="H231" s="31"/>
    </row>
    <row r="232" spans="7:8" x14ac:dyDescent="0.2">
      <c r="G232" s="32"/>
      <c r="H232" s="31"/>
    </row>
    <row r="233" spans="7:8" x14ac:dyDescent="0.2">
      <c r="G233" s="32"/>
      <c r="H233" s="31"/>
    </row>
    <row r="234" spans="7:8" x14ac:dyDescent="0.2">
      <c r="G234" s="32"/>
      <c r="H234" s="31"/>
    </row>
    <row r="235" spans="7:8" x14ac:dyDescent="0.2">
      <c r="G235" s="32"/>
      <c r="H235" s="31"/>
    </row>
    <row r="236" spans="7:8" x14ac:dyDescent="0.2">
      <c r="G236" s="32"/>
      <c r="H236" s="31"/>
    </row>
    <row r="237" spans="7:8" x14ac:dyDescent="0.2">
      <c r="G237" s="32"/>
      <c r="H237" s="31"/>
    </row>
    <row r="238" spans="7:8" x14ac:dyDescent="0.2">
      <c r="G238" s="32"/>
      <c r="H238" s="31"/>
    </row>
    <row r="239" spans="7:8" x14ac:dyDescent="0.2">
      <c r="G239" s="32"/>
      <c r="H239" s="31"/>
    </row>
    <row r="240" spans="7:8" x14ac:dyDescent="0.2">
      <c r="G240" s="32"/>
      <c r="H240" s="31"/>
    </row>
    <row r="241" spans="7:8" x14ac:dyDescent="0.2">
      <c r="G241" s="32"/>
      <c r="H241" s="31"/>
    </row>
    <row r="242" spans="7:8" x14ac:dyDescent="0.2">
      <c r="G242" s="32"/>
      <c r="H242" s="31"/>
    </row>
    <row r="243" spans="7:8" x14ac:dyDescent="0.2">
      <c r="G243" s="32"/>
      <c r="H243" s="31"/>
    </row>
    <row r="244" spans="7:8" x14ac:dyDescent="0.2">
      <c r="G244" s="32"/>
      <c r="H244" s="31"/>
    </row>
    <row r="245" spans="7:8" x14ac:dyDescent="0.2">
      <c r="G245" s="32"/>
      <c r="H245" s="31"/>
    </row>
    <row r="246" spans="7:8" x14ac:dyDescent="0.2">
      <c r="G246" s="32"/>
      <c r="H246" s="31"/>
    </row>
    <row r="247" spans="7:8" x14ac:dyDescent="0.2">
      <c r="G247" s="32"/>
      <c r="H247" s="31"/>
    </row>
    <row r="248" spans="7:8" x14ac:dyDescent="0.2">
      <c r="G248" s="32"/>
      <c r="H248" s="31"/>
    </row>
    <row r="249" spans="7:8" x14ac:dyDescent="0.2">
      <c r="G249" s="32"/>
      <c r="H249" s="31"/>
    </row>
    <row r="250" spans="7:8" x14ac:dyDescent="0.2">
      <c r="G250" s="32"/>
      <c r="H250" s="31"/>
    </row>
    <row r="251" spans="7:8" x14ac:dyDescent="0.2">
      <c r="G251" s="32"/>
      <c r="H251" s="31"/>
    </row>
    <row r="252" spans="7:8" x14ac:dyDescent="0.2">
      <c r="G252" s="32"/>
      <c r="H252" s="31"/>
    </row>
    <row r="253" spans="7:8" x14ac:dyDescent="0.2">
      <c r="G253" s="32"/>
      <c r="H253" s="31"/>
    </row>
    <row r="254" spans="7:8" x14ac:dyDescent="0.2">
      <c r="G254" s="32"/>
      <c r="H254" s="31"/>
    </row>
    <row r="255" spans="7:8" x14ac:dyDescent="0.2">
      <c r="G255" s="32"/>
      <c r="H255" s="31"/>
    </row>
    <row r="256" spans="7:8" x14ac:dyDescent="0.2">
      <c r="G256" s="32"/>
      <c r="H256" s="31"/>
    </row>
    <row r="257" spans="7:8" x14ac:dyDescent="0.2">
      <c r="G257" s="32"/>
      <c r="H257" s="31"/>
    </row>
    <row r="258" spans="7:8" x14ac:dyDescent="0.2">
      <c r="G258" s="32"/>
      <c r="H258" s="31"/>
    </row>
    <row r="259" spans="7:8" x14ac:dyDescent="0.2">
      <c r="G259" s="32"/>
      <c r="H259" s="31"/>
    </row>
    <row r="260" spans="7:8" x14ac:dyDescent="0.2">
      <c r="G260" s="32"/>
      <c r="H260" s="31"/>
    </row>
    <row r="261" spans="7:8" x14ac:dyDescent="0.2">
      <c r="G261" s="32"/>
      <c r="H261" s="31"/>
    </row>
    <row r="262" spans="7:8" x14ac:dyDescent="0.2">
      <c r="G262" s="32"/>
      <c r="H262" s="31"/>
    </row>
    <row r="263" spans="7:8" x14ac:dyDescent="0.2">
      <c r="G263" s="32"/>
      <c r="H263" s="31"/>
    </row>
    <row r="264" spans="7:8" x14ac:dyDescent="0.2">
      <c r="G264" s="32"/>
      <c r="H264" s="31"/>
    </row>
    <row r="265" spans="7:8" x14ac:dyDescent="0.2">
      <c r="G265" s="32"/>
      <c r="H265" s="31"/>
    </row>
    <row r="266" spans="7:8" x14ac:dyDescent="0.2">
      <c r="G266" s="32"/>
      <c r="H266" s="31"/>
    </row>
    <row r="267" spans="7:8" x14ac:dyDescent="0.2">
      <c r="G267" s="32"/>
      <c r="H267" s="31"/>
    </row>
    <row r="268" spans="7:8" x14ac:dyDescent="0.2">
      <c r="G268" s="32"/>
      <c r="H268" s="31"/>
    </row>
    <row r="269" spans="7:8" x14ac:dyDescent="0.2">
      <c r="G269" s="32"/>
      <c r="H269" s="31"/>
    </row>
    <row r="270" spans="7:8" x14ac:dyDescent="0.2">
      <c r="G270" s="32"/>
      <c r="H270" s="31"/>
    </row>
    <row r="271" spans="7:8" x14ac:dyDescent="0.2">
      <c r="G271" s="32"/>
      <c r="H271" s="31"/>
    </row>
    <row r="272" spans="7:8" x14ac:dyDescent="0.2">
      <c r="G272" s="32"/>
      <c r="H272" s="31"/>
    </row>
    <row r="273" spans="7:8" x14ac:dyDescent="0.2">
      <c r="G273" s="32"/>
      <c r="H273" s="31"/>
    </row>
    <row r="274" spans="7:8" x14ac:dyDescent="0.2">
      <c r="G274" s="32"/>
      <c r="H274" s="31"/>
    </row>
    <row r="275" spans="7:8" x14ac:dyDescent="0.2">
      <c r="G275" s="32"/>
      <c r="H275" s="31"/>
    </row>
    <row r="276" spans="7:8" x14ac:dyDescent="0.2">
      <c r="G276" s="32"/>
      <c r="H276" s="31"/>
    </row>
    <row r="277" spans="7:8" x14ac:dyDescent="0.2">
      <c r="G277" s="32"/>
      <c r="H277" s="31"/>
    </row>
    <row r="278" spans="7:8" x14ac:dyDescent="0.2">
      <c r="G278" s="32"/>
      <c r="H278" s="31"/>
    </row>
    <row r="279" spans="7:8" x14ac:dyDescent="0.2">
      <c r="G279" s="32"/>
      <c r="H279" s="31"/>
    </row>
    <row r="280" spans="7:8" x14ac:dyDescent="0.2">
      <c r="G280" s="32"/>
      <c r="H280" s="31"/>
    </row>
  </sheetData>
  <autoFilter ref="A3:M78"/>
  <phoneticPr fontId="1" type="noConversion"/>
  <pageMargins left="0.75" right="0.75" top="1" bottom="1" header="0.5" footer="0.5"/>
  <pageSetup paperSize="8" scale="89" orientation="landscape" horizontalDpi="1200" verticalDpi="1200" r:id="rId1"/>
  <headerFooter alignWithMargins="0">
    <oddFooter>Page &amp;P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outlinePr summaryBelow="0"/>
  </sheetPr>
  <dimension ref="A1:Y167"/>
  <sheetViews>
    <sheetView zoomScale="145" zoomScaleNormal="100" zoomScaleSheetLayoutView="85" workbookViewId="0">
      <pane ySplit="2" topLeftCell="A3" activePane="bottomLeft" state="frozenSplit"/>
      <selection activeCell="E21" sqref="E21"/>
      <selection pane="bottomLeft" activeCell="A24" sqref="A24"/>
    </sheetView>
  </sheetViews>
  <sheetFormatPr defaultColWidth="8.85546875" defaultRowHeight="11.25" x14ac:dyDescent="0.2"/>
  <cols>
    <col min="1" max="1" width="28.42578125" style="11" customWidth="1"/>
    <col min="2" max="2" width="29.42578125" style="11" customWidth="1"/>
    <col min="3" max="3" width="8.140625" style="11" customWidth="1"/>
    <col min="4" max="4" width="10" style="11" customWidth="1"/>
    <col min="5" max="7" width="10" style="10" customWidth="1"/>
    <col min="8" max="13" width="7" style="10" customWidth="1"/>
    <col min="14" max="16" width="7" style="11" customWidth="1"/>
    <col min="17" max="18" width="8.7109375" style="11" customWidth="1"/>
    <col min="19" max="19" width="12.28515625" style="11" customWidth="1"/>
    <col min="20" max="22" width="3.7109375" style="16" customWidth="1"/>
    <col min="23" max="24" width="10.5703125" style="11" customWidth="1"/>
    <col min="25" max="25" width="25.7109375" style="11" customWidth="1"/>
    <col min="26" max="16384" width="8.85546875" style="11"/>
  </cols>
  <sheetData>
    <row r="1" spans="1:25" s="13" customFormat="1" ht="14.25" customHeight="1" x14ac:dyDescent="0.2">
      <c r="A1" s="8" t="s">
        <v>318</v>
      </c>
      <c r="B1" s="9"/>
      <c r="C1" s="9"/>
      <c r="D1" s="18"/>
      <c r="E1" s="18"/>
      <c r="F1" s="9"/>
      <c r="G1" s="9"/>
      <c r="H1" s="10"/>
      <c r="I1" s="10"/>
      <c r="J1" s="10"/>
      <c r="K1" s="10"/>
      <c r="L1" s="10"/>
      <c r="M1" s="10"/>
      <c r="N1" s="11"/>
      <c r="O1" s="11"/>
      <c r="P1" s="11"/>
      <c r="Q1" s="11"/>
      <c r="R1" s="11"/>
      <c r="S1" s="9"/>
      <c r="T1" s="12"/>
      <c r="U1" s="12"/>
      <c r="V1" s="12"/>
      <c r="W1" s="9"/>
      <c r="X1" s="9"/>
      <c r="Y1" s="9"/>
    </row>
    <row r="2" spans="1:25" s="10" customFormat="1" ht="33.75" customHeight="1" x14ac:dyDescent="0.2">
      <c r="A2" s="14" t="s">
        <v>412</v>
      </c>
      <c r="B2" s="14" t="s">
        <v>9</v>
      </c>
      <c r="C2" s="14" t="s">
        <v>103</v>
      </c>
      <c r="D2" s="14" t="s">
        <v>104</v>
      </c>
      <c r="E2" s="14" t="s">
        <v>105</v>
      </c>
      <c r="F2" s="14" t="s">
        <v>106</v>
      </c>
      <c r="G2" s="14" t="s">
        <v>107</v>
      </c>
      <c r="H2" s="14" t="s">
        <v>20</v>
      </c>
      <c r="I2" s="14" t="s">
        <v>21</v>
      </c>
      <c r="J2" s="14" t="s">
        <v>22</v>
      </c>
      <c r="K2" s="14" t="s">
        <v>108</v>
      </c>
      <c r="L2" s="14" t="s">
        <v>15</v>
      </c>
      <c r="M2" s="14" t="s">
        <v>16</v>
      </c>
      <c r="N2" s="14" t="s">
        <v>17</v>
      </c>
      <c r="O2" s="14" t="s">
        <v>18</v>
      </c>
      <c r="P2" s="14" t="s">
        <v>19</v>
      </c>
      <c r="Q2" s="14" t="s">
        <v>36</v>
      </c>
      <c r="R2" s="14" t="s">
        <v>37</v>
      </c>
      <c r="S2" s="14" t="s">
        <v>34</v>
      </c>
      <c r="T2" s="7" t="s">
        <v>26</v>
      </c>
      <c r="U2" s="7" t="s">
        <v>27</v>
      </c>
      <c r="V2" s="7" t="s">
        <v>28</v>
      </c>
      <c r="W2" s="14" t="s">
        <v>10</v>
      </c>
      <c r="X2" s="14" t="s">
        <v>35</v>
      </c>
      <c r="Y2" s="14" t="s">
        <v>0</v>
      </c>
    </row>
    <row r="3" spans="1:25" x14ac:dyDescent="0.2">
      <c r="A3" s="21" t="s">
        <v>8</v>
      </c>
      <c r="B3" s="11" t="s">
        <v>41</v>
      </c>
      <c r="C3" s="11" t="s">
        <v>110</v>
      </c>
      <c r="D3" s="15" t="s">
        <v>33</v>
      </c>
      <c r="E3" s="10">
        <v>1</v>
      </c>
      <c r="G3" s="10" t="str">
        <f>IF(E3="",IF(F3="",1,""),"")</f>
        <v/>
      </c>
      <c r="H3" s="10">
        <v>1</v>
      </c>
      <c r="K3" s="11">
        <f>IF($E3=1,H3,0)</f>
        <v>1</v>
      </c>
      <c r="L3" s="11">
        <f>IF($E3=1,I3,0)</f>
        <v>0</v>
      </c>
      <c r="M3" s="11">
        <f>IF($E3=1,J3,0)</f>
        <v>0</v>
      </c>
      <c r="N3" s="11">
        <f>IF($E3&lt;&gt;1,H3,0)</f>
        <v>0</v>
      </c>
      <c r="O3" s="11">
        <f>IF($E3&lt;&gt;1,I3,0)</f>
        <v>0</v>
      </c>
      <c r="P3" s="11">
        <f>IF($E3&lt;&gt;1,J3,0)</f>
        <v>0</v>
      </c>
      <c r="Q3" s="11">
        <v>1</v>
      </c>
      <c r="T3" s="16">
        <v>1</v>
      </c>
      <c r="U3" s="16">
        <v>1</v>
      </c>
      <c r="V3" s="16">
        <v>1</v>
      </c>
    </row>
    <row r="4" spans="1:25" x14ac:dyDescent="0.2">
      <c r="A4" s="21" t="s">
        <v>8</v>
      </c>
      <c r="B4" s="11" t="s">
        <v>42</v>
      </c>
      <c r="C4" s="11" t="s">
        <v>111</v>
      </c>
      <c r="D4" s="15" t="s">
        <v>33</v>
      </c>
      <c r="E4" s="10">
        <v>1</v>
      </c>
      <c r="G4" s="10" t="str">
        <f t="shared" ref="G4:G72" si="0">IF(E4="",IF(F4="",1,""),"")</f>
        <v/>
      </c>
      <c r="H4" s="10">
        <v>1</v>
      </c>
      <c r="K4" s="11">
        <f t="shared" ref="K4:K57" si="1">IF($E4=1,H4,0)</f>
        <v>1</v>
      </c>
      <c r="L4" s="11">
        <f t="shared" ref="L4:L57" si="2">IF($E4=1,I4,0)</f>
        <v>0</v>
      </c>
      <c r="M4" s="11">
        <f t="shared" ref="M4:M57" si="3">IF($E4=1,J4,0)</f>
        <v>0</v>
      </c>
      <c r="N4" s="11">
        <f t="shared" ref="N4:N57" si="4">IF($E4&lt;&gt;1,H4,0)</f>
        <v>0</v>
      </c>
      <c r="O4" s="11">
        <f t="shared" ref="O4:O57" si="5">IF($E4&lt;&gt;1,I4,0)</f>
        <v>0</v>
      </c>
      <c r="P4" s="11">
        <f t="shared" ref="P4:P57" si="6">IF($E4&lt;&gt;1,J4,0)</f>
        <v>0</v>
      </c>
      <c r="Q4" s="11">
        <v>1</v>
      </c>
      <c r="T4" s="16">
        <v>2</v>
      </c>
      <c r="U4" s="16">
        <v>6</v>
      </c>
      <c r="V4" s="16">
        <v>3</v>
      </c>
    </row>
    <row r="5" spans="1:25" x14ac:dyDescent="0.2">
      <c r="A5" s="21" t="s">
        <v>8</v>
      </c>
      <c r="B5" s="11" t="s">
        <v>70</v>
      </c>
      <c r="C5" s="11" t="s">
        <v>112</v>
      </c>
      <c r="D5" s="11" t="s">
        <v>3</v>
      </c>
      <c r="G5" s="10">
        <f t="shared" si="0"/>
        <v>1</v>
      </c>
      <c r="H5" s="17"/>
      <c r="I5" s="10">
        <v>1</v>
      </c>
      <c r="K5" s="11">
        <f t="shared" si="1"/>
        <v>0</v>
      </c>
      <c r="L5" s="11">
        <f t="shared" si="2"/>
        <v>0</v>
      </c>
      <c r="M5" s="11">
        <f t="shared" si="3"/>
        <v>0</v>
      </c>
      <c r="N5" s="11">
        <f t="shared" si="4"/>
        <v>0</v>
      </c>
      <c r="O5" s="11">
        <f t="shared" si="5"/>
        <v>1</v>
      </c>
      <c r="P5" s="11">
        <f t="shared" si="6"/>
        <v>0</v>
      </c>
      <c r="Q5" s="11">
        <v>1</v>
      </c>
      <c r="T5" s="16">
        <v>2</v>
      </c>
      <c r="U5" s="16">
        <v>6</v>
      </c>
      <c r="V5" s="16">
        <v>2</v>
      </c>
    </row>
    <row r="6" spans="1:25" x14ac:dyDescent="0.2">
      <c r="A6" s="21" t="s">
        <v>8</v>
      </c>
      <c r="B6" s="11" t="s">
        <v>47</v>
      </c>
      <c r="C6" s="11" t="s">
        <v>113</v>
      </c>
      <c r="D6" s="11" t="s">
        <v>4</v>
      </c>
      <c r="E6" s="10">
        <v>1</v>
      </c>
      <c r="G6" s="10" t="str">
        <f t="shared" si="0"/>
        <v/>
      </c>
      <c r="H6" s="17"/>
      <c r="I6" s="10">
        <v>1</v>
      </c>
      <c r="K6" s="11">
        <f t="shared" si="1"/>
        <v>0</v>
      </c>
      <c r="L6" s="11">
        <f t="shared" si="2"/>
        <v>1</v>
      </c>
      <c r="M6" s="11">
        <f t="shared" si="3"/>
        <v>0</v>
      </c>
      <c r="N6" s="11">
        <f t="shared" si="4"/>
        <v>0</v>
      </c>
      <c r="O6" s="11">
        <f t="shared" si="5"/>
        <v>0</v>
      </c>
      <c r="P6" s="11">
        <f t="shared" si="6"/>
        <v>0</v>
      </c>
      <c r="Q6" s="11">
        <v>1</v>
      </c>
      <c r="T6" s="16">
        <v>2</v>
      </c>
      <c r="U6" s="16">
        <v>6</v>
      </c>
      <c r="V6" s="16">
        <v>1</v>
      </c>
    </row>
    <row r="7" spans="1:25" x14ac:dyDescent="0.2">
      <c r="A7" s="21" t="s">
        <v>8</v>
      </c>
      <c r="B7" s="15" t="s">
        <v>43</v>
      </c>
      <c r="C7" s="11" t="s">
        <v>114</v>
      </c>
      <c r="D7" s="15" t="s">
        <v>5</v>
      </c>
      <c r="E7" s="10">
        <v>1</v>
      </c>
      <c r="G7" s="10" t="str">
        <f t="shared" si="0"/>
        <v/>
      </c>
      <c r="H7" s="10">
        <v>1</v>
      </c>
      <c r="K7" s="11">
        <f t="shared" si="1"/>
        <v>1</v>
      </c>
      <c r="L7" s="11">
        <f t="shared" si="2"/>
        <v>0</v>
      </c>
      <c r="M7" s="11">
        <f t="shared" si="3"/>
        <v>0</v>
      </c>
      <c r="N7" s="11">
        <f t="shared" si="4"/>
        <v>0</v>
      </c>
      <c r="O7" s="11">
        <f t="shared" si="5"/>
        <v>0</v>
      </c>
      <c r="P7" s="11">
        <f t="shared" si="6"/>
        <v>0</v>
      </c>
      <c r="Q7" s="11">
        <v>1</v>
      </c>
    </row>
    <row r="8" spans="1:25" x14ac:dyDescent="0.2">
      <c r="A8" s="21" t="s">
        <v>8</v>
      </c>
      <c r="B8" s="11" t="s">
        <v>44</v>
      </c>
      <c r="C8" s="11" t="s">
        <v>115</v>
      </c>
      <c r="D8" s="11" t="s">
        <v>6</v>
      </c>
      <c r="E8" s="10">
        <v>1</v>
      </c>
      <c r="G8" s="10" t="str">
        <f t="shared" si="0"/>
        <v/>
      </c>
      <c r="H8" s="17"/>
      <c r="I8" s="10">
        <v>1</v>
      </c>
      <c r="K8" s="11">
        <f t="shared" si="1"/>
        <v>0</v>
      </c>
      <c r="L8" s="11">
        <f t="shared" si="2"/>
        <v>1</v>
      </c>
      <c r="M8" s="11">
        <f t="shared" si="3"/>
        <v>0</v>
      </c>
      <c r="N8" s="11">
        <f t="shared" si="4"/>
        <v>0</v>
      </c>
      <c r="O8" s="11">
        <f t="shared" si="5"/>
        <v>0</v>
      </c>
      <c r="P8" s="11">
        <f t="shared" si="6"/>
        <v>0</v>
      </c>
      <c r="Q8" s="11">
        <v>1</v>
      </c>
    </row>
    <row r="9" spans="1:25" x14ac:dyDescent="0.2">
      <c r="A9" s="21" t="s">
        <v>8</v>
      </c>
      <c r="B9" s="11" t="s">
        <v>46</v>
      </c>
      <c r="C9" s="11" t="s">
        <v>116</v>
      </c>
      <c r="D9" s="11" t="s">
        <v>38</v>
      </c>
      <c r="E9" s="10">
        <v>1</v>
      </c>
      <c r="G9" s="10" t="str">
        <f t="shared" si="0"/>
        <v/>
      </c>
      <c r="H9" s="10">
        <v>1</v>
      </c>
      <c r="K9" s="11">
        <f t="shared" si="1"/>
        <v>1</v>
      </c>
      <c r="L9" s="11">
        <f t="shared" si="2"/>
        <v>0</v>
      </c>
      <c r="M9" s="11">
        <f t="shared" si="3"/>
        <v>0</v>
      </c>
      <c r="N9" s="11">
        <f t="shared" si="4"/>
        <v>0</v>
      </c>
      <c r="O9" s="11">
        <f t="shared" si="5"/>
        <v>0</v>
      </c>
      <c r="P9" s="11">
        <f t="shared" si="6"/>
        <v>0</v>
      </c>
      <c r="Q9" s="11">
        <v>1</v>
      </c>
    </row>
    <row r="10" spans="1:25" x14ac:dyDescent="0.2">
      <c r="A10" s="21" t="s">
        <v>8</v>
      </c>
      <c r="B10" s="11" t="s">
        <v>45</v>
      </c>
      <c r="C10" s="11" t="s">
        <v>117</v>
      </c>
      <c r="D10" s="11" t="s">
        <v>38</v>
      </c>
      <c r="E10" s="10">
        <v>1</v>
      </c>
      <c r="G10" s="10" t="str">
        <f t="shared" si="0"/>
        <v/>
      </c>
      <c r="I10" s="10">
        <v>1</v>
      </c>
      <c r="K10" s="11">
        <f t="shared" si="1"/>
        <v>0</v>
      </c>
      <c r="L10" s="11">
        <f t="shared" si="2"/>
        <v>1</v>
      </c>
      <c r="M10" s="11">
        <f t="shared" si="3"/>
        <v>0</v>
      </c>
      <c r="N10" s="11">
        <f t="shared" si="4"/>
        <v>0</v>
      </c>
      <c r="O10" s="11">
        <f t="shared" si="5"/>
        <v>0</v>
      </c>
      <c r="P10" s="11">
        <f t="shared" si="6"/>
        <v>0</v>
      </c>
      <c r="Q10" s="11">
        <v>1</v>
      </c>
    </row>
    <row r="11" spans="1:25" x14ac:dyDescent="0.2">
      <c r="A11" s="23" t="s">
        <v>94</v>
      </c>
      <c r="B11" s="11" t="s">
        <v>95</v>
      </c>
      <c r="C11" s="11" t="s">
        <v>118</v>
      </c>
      <c r="D11" s="11" t="s">
        <v>2</v>
      </c>
      <c r="E11" s="10">
        <v>1</v>
      </c>
      <c r="G11" s="10" t="str">
        <f t="shared" si="0"/>
        <v/>
      </c>
      <c r="H11" s="10">
        <v>1</v>
      </c>
      <c r="K11" s="11">
        <f t="shared" si="1"/>
        <v>1</v>
      </c>
      <c r="L11" s="11">
        <f t="shared" si="2"/>
        <v>0</v>
      </c>
      <c r="M11" s="11">
        <f t="shared" si="3"/>
        <v>0</v>
      </c>
      <c r="N11" s="11">
        <f t="shared" si="4"/>
        <v>0</v>
      </c>
      <c r="O11" s="11">
        <f t="shared" si="5"/>
        <v>0</v>
      </c>
      <c r="P11" s="11">
        <f t="shared" si="6"/>
        <v>0</v>
      </c>
      <c r="Q11" s="11">
        <v>1</v>
      </c>
    </row>
    <row r="12" spans="1:25" x14ac:dyDescent="0.2">
      <c r="A12" s="23" t="s">
        <v>94</v>
      </c>
      <c r="B12" s="11" t="s">
        <v>96</v>
      </c>
      <c r="C12" s="11" t="s">
        <v>119</v>
      </c>
      <c r="D12" s="11" t="s">
        <v>2</v>
      </c>
      <c r="G12" s="10">
        <f t="shared" si="0"/>
        <v>1</v>
      </c>
      <c r="I12" s="10">
        <v>1</v>
      </c>
      <c r="K12" s="11">
        <f t="shared" si="1"/>
        <v>0</v>
      </c>
      <c r="L12" s="11">
        <f t="shared" si="2"/>
        <v>0</v>
      </c>
      <c r="M12" s="11">
        <f t="shared" si="3"/>
        <v>0</v>
      </c>
      <c r="N12" s="11">
        <f t="shared" si="4"/>
        <v>0</v>
      </c>
      <c r="O12" s="11">
        <f t="shared" si="5"/>
        <v>1</v>
      </c>
      <c r="P12" s="11">
        <f t="shared" si="6"/>
        <v>0</v>
      </c>
      <c r="Q12" s="11">
        <v>1</v>
      </c>
    </row>
    <row r="13" spans="1:25" x14ac:dyDescent="0.2">
      <c r="A13" s="23" t="s">
        <v>94</v>
      </c>
      <c r="B13" s="11" t="s">
        <v>97</v>
      </c>
      <c r="C13" s="11" t="s">
        <v>120</v>
      </c>
      <c r="D13" s="11" t="s">
        <v>7</v>
      </c>
      <c r="E13" s="10">
        <v>1</v>
      </c>
      <c r="G13" s="10" t="str">
        <f t="shared" si="0"/>
        <v/>
      </c>
      <c r="H13" s="10">
        <v>1</v>
      </c>
      <c r="K13" s="11">
        <f t="shared" si="1"/>
        <v>1</v>
      </c>
      <c r="L13" s="11">
        <f t="shared" si="2"/>
        <v>0</v>
      </c>
      <c r="M13" s="11">
        <f t="shared" si="3"/>
        <v>0</v>
      </c>
      <c r="N13" s="11">
        <f t="shared" si="4"/>
        <v>0</v>
      </c>
      <c r="O13" s="11">
        <f t="shared" si="5"/>
        <v>0</v>
      </c>
      <c r="P13" s="11">
        <f t="shared" si="6"/>
        <v>0</v>
      </c>
      <c r="Q13" s="11">
        <v>1</v>
      </c>
    </row>
    <row r="14" spans="1:25" x14ac:dyDescent="0.2">
      <c r="A14" s="23" t="s">
        <v>94</v>
      </c>
      <c r="B14" s="11" t="s">
        <v>98</v>
      </c>
      <c r="C14" s="11" t="s">
        <v>121</v>
      </c>
      <c r="D14" s="11" t="s">
        <v>7</v>
      </c>
      <c r="E14" s="10">
        <v>1</v>
      </c>
      <c r="G14" s="10" t="str">
        <f t="shared" si="0"/>
        <v/>
      </c>
      <c r="I14" s="10">
        <v>1</v>
      </c>
      <c r="K14" s="11">
        <f t="shared" si="1"/>
        <v>0</v>
      </c>
      <c r="L14" s="11">
        <f t="shared" si="2"/>
        <v>1</v>
      </c>
      <c r="M14" s="11">
        <f t="shared" si="3"/>
        <v>0</v>
      </c>
      <c r="N14" s="11">
        <f t="shared" si="4"/>
        <v>0</v>
      </c>
      <c r="O14" s="11">
        <f t="shared" si="5"/>
        <v>0</v>
      </c>
      <c r="P14" s="11">
        <f t="shared" si="6"/>
        <v>0</v>
      </c>
      <c r="Q14" s="11">
        <v>1</v>
      </c>
    </row>
    <row r="15" spans="1:25" x14ac:dyDescent="0.2">
      <c r="A15" s="23" t="s">
        <v>94</v>
      </c>
      <c r="B15" s="11" t="s">
        <v>99</v>
      </c>
      <c r="C15" s="11" t="s">
        <v>122</v>
      </c>
      <c r="D15" s="11" t="s">
        <v>7</v>
      </c>
      <c r="E15" s="10">
        <v>1</v>
      </c>
      <c r="G15" s="10" t="str">
        <f t="shared" si="0"/>
        <v/>
      </c>
      <c r="I15" s="10">
        <v>1</v>
      </c>
      <c r="K15" s="11">
        <f t="shared" si="1"/>
        <v>0</v>
      </c>
      <c r="L15" s="11">
        <f t="shared" si="2"/>
        <v>1</v>
      </c>
      <c r="M15" s="11">
        <f t="shared" si="3"/>
        <v>0</v>
      </c>
      <c r="N15" s="11">
        <f t="shared" si="4"/>
        <v>0</v>
      </c>
      <c r="O15" s="11">
        <f t="shared" si="5"/>
        <v>0</v>
      </c>
      <c r="P15" s="11">
        <f t="shared" si="6"/>
        <v>0</v>
      </c>
      <c r="Q15" s="11">
        <v>1</v>
      </c>
    </row>
    <row r="16" spans="1:25" x14ac:dyDescent="0.2">
      <c r="A16" s="23" t="s">
        <v>94</v>
      </c>
      <c r="B16" s="11" t="s">
        <v>100</v>
      </c>
      <c r="C16" s="11" t="s">
        <v>123</v>
      </c>
      <c r="D16" s="11" t="s">
        <v>7</v>
      </c>
      <c r="E16" s="10">
        <v>1</v>
      </c>
      <c r="G16" s="10" t="str">
        <f t="shared" si="0"/>
        <v/>
      </c>
      <c r="H16" s="10">
        <v>1</v>
      </c>
      <c r="K16" s="11">
        <f t="shared" si="1"/>
        <v>1</v>
      </c>
      <c r="L16" s="11">
        <f t="shared" si="2"/>
        <v>0</v>
      </c>
      <c r="M16" s="11">
        <f t="shared" si="3"/>
        <v>0</v>
      </c>
      <c r="N16" s="11">
        <f t="shared" si="4"/>
        <v>0</v>
      </c>
      <c r="O16" s="11">
        <f t="shared" si="5"/>
        <v>0</v>
      </c>
      <c r="P16" s="11">
        <f t="shared" si="6"/>
        <v>0</v>
      </c>
      <c r="Q16" s="11">
        <v>1</v>
      </c>
    </row>
    <row r="17" spans="1:17" x14ac:dyDescent="0.2">
      <c r="A17" s="23" t="s">
        <v>94</v>
      </c>
      <c r="B17" s="11" t="s">
        <v>101</v>
      </c>
      <c r="C17" s="11" t="s">
        <v>124</v>
      </c>
      <c r="D17" s="11" t="s">
        <v>7</v>
      </c>
      <c r="G17" s="10">
        <f t="shared" si="0"/>
        <v>1</v>
      </c>
      <c r="I17" s="10">
        <v>1</v>
      </c>
      <c r="K17" s="11">
        <f t="shared" si="1"/>
        <v>0</v>
      </c>
      <c r="L17" s="11">
        <f t="shared" si="2"/>
        <v>0</v>
      </c>
      <c r="M17" s="11">
        <f t="shared" si="3"/>
        <v>0</v>
      </c>
      <c r="N17" s="11">
        <f t="shared" si="4"/>
        <v>0</v>
      </c>
      <c r="O17" s="11">
        <f t="shared" si="5"/>
        <v>1</v>
      </c>
      <c r="P17" s="11">
        <f t="shared" si="6"/>
        <v>0</v>
      </c>
      <c r="Q17" s="11">
        <v>1</v>
      </c>
    </row>
    <row r="18" spans="1:17" x14ac:dyDescent="0.2">
      <c r="A18" s="23" t="s">
        <v>94</v>
      </c>
      <c r="B18" s="11" t="s">
        <v>102</v>
      </c>
      <c r="C18" s="11" t="s">
        <v>125</v>
      </c>
      <c r="D18" s="11" t="s">
        <v>7</v>
      </c>
      <c r="F18" s="10">
        <v>1</v>
      </c>
      <c r="G18" s="10" t="str">
        <f t="shared" si="0"/>
        <v/>
      </c>
      <c r="I18" s="10">
        <v>1</v>
      </c>
      <c r="K18" s="11">
        <f t="shared" si="1"/>
        <v>0</v>
      </c>
      <c r="L18" s="11">
        <f t="shared" si="2"/>
        <v>0</v>
      </c>
      <c r="M18" s="11">
        <f t="shared" si="3"/>
        <v>0</v>
      </c>
      <c r="N18" s="11">
        <f t="shared" si="4"/>
        <v>0</v>
      </c>
      <c r="O18" s="11">
        <f t="shared" si="5"/>
        <v>1</v>
      </c>
      <c r="P18" s="11">
        <f t="shared" si="6"/>
        <v>0</v>
      </c>
      <c r="Q18" s="11">
        <v>1</v>
      </c>
    </row>
    <row r="19" spans="1:17" x14ac:dyDescent="0.2">
      <c r="A19" s="19" t="s">
        <v>71</v>
      </c>
      <c r="B19" s="11" t="s">
        <v>57</v>
      </c>
      <c r="C19" s="11" t="s">
        <v>126</v>
      </c>
      <c r="D19" s="15" t="s">
        <v>33</v>
      </c>
      <c r="E19" s="10">
        <v>1</v>
      </c>
      <c r="G19" s="10" t="str">
        <f t="shared" si="0"/>
        <v/>
      </c>
      <c r="I19" s="10">
        <v>1</v>
      </c>
      <c r="K19" s="11">
        <f t="shared" si="1"/>
        <v>0</v>
      </c>
      <c r="L19" s="11">
        <f t="shared" si="2"/>
        <v>1</v>
      </c>
      <c r="M19" s="11">
        <f t="shared" si="3"/>
        <v>0</v>
      </c>
      <c r="N19" s="11">
        <f t="shared" si="4"/>
        <v>0</v>
      </c>
      <c r="O19" s="11">
        <f t="shared" si="5"/>
        <v>0</v>
      </c>
      <c r="P19" s="11">
        <f t="shared" si="6"/>
        <v>0</v>
      </c>
      <c r="Q19" s="11">
        <v>1</v>
      </c>
    </row>
    <row r="20" spans="1:17" ht="22.5" x14ac:dyDescent="0.2">
      <c r="A20" s="19" t="s">
        <v>71</v>
      </c>
      <c r="B20" s="11" t="s">
        <v>87</v>
      </c>
      <c r="C20" s="11" t="s">
        <v>127</v>
      </c>
      <c r="D20" s="15" t="s">
        <v>33</v>
      </c>
      <c r="E20" s="10">
        <v>1</v>
      </c>
      <c r="G20" s="10" t="str">
        <f t="shared" si="0"/>
        <v/>
      </c>
      <c r="I20" s="10">
        <v>1</v>
      </c>
      <c r="K20" s="11">
        <f t="shared" si="1"/>
        <v>0</v>
      </c>
      <c r="L20" s="11">
        <f t="shared" si="2"/>
        <v>1</v>
      </c>
      <c r="M20" s="11">
        <f t="shared" si="3"/>
        <v>0</v>
      </c>
      <c r="N20" s="11">
        <f t="shared" si="4"/>
        <v>0</v>
      </c>
      <c r="O20" s="11">
        <f t="shared" si="5"/>
        <v>0</v>
      </c>
      <c r="P20" s="11">
        <f t="shared" si="6"/>
        <v>0</v>
      </c>
      <c r="Q20" s="11">
        <v>1</v>
      </c>
    </row>
    <row r="21" spans="1:17" ht="22.5" x14ac:dyDescent="0.2">
      <c r="A21" s="19" t="s">
        <v>71</v>
      </c>
      <c r="B21" s="11" t="s">
        <v>48</v>
      </c>
      <c r="C21" s="11" t="s">
        <v>128</v>
      </c>
      <c r="D21" s="15" t="s">
        <v>33</v>
      </c>
      <c r="E21" s="10">
        <v>1</v>
      </c>
      <c r="G21" s="10" t="str">
        <f t="shared" si="0"/>
        <v/>
      </c>
      <c r="I21" s="10">
        <v>1</v>
      </c>
      <c r="K21" s="11">
        <f t="shared" si="1"/>
        <v>0</v>
      </c>
      <c r="L21" s="11">
        <f t="shared" si="2"/>
        <v>1</v>
      </c>
      <c r="M21" s="11">
        <f t="shared" si="3"/>
        <v>0</v>
      </c>
      <c r="N21" s="11">
        <f t="shared" si="4"/>
        <v>0</v>
      </c>
      <c r="O21" s="11">
        <f t="shared" si="5"/>
        <v>0</v>
      </c>
      <c r="P21" s="11">
        <f t="shared" si="6"/>
        <v>0</v>
      </c>
      <c r="Q21" s="11">
        <v>1</v>
      </c>
    </row>
    <row r="22" spans="1:17" x14ac:dyDescent="0.2">
      <c r="A22" s="19" t="s">
        <v>71</v>
      </c>
      <c r="B22" s="11" t="s">
        <v>53</v>
      </c>
      <c r="C22" s="11" t="s">
        <v>129</v>
      </c>
      <c r="D22" s="11" t="s">
        <v>7</v>
      </c>
      <c r="G22" s="10">
        <f t="shared" si="0"/>
        <v>1</v>
      </c>
      <c r="I22" s="10">
        <v>1</v>
      </c>
      <c r="K22" s="11">
        <f t="shared" si="1"/>
        <v>0</v>
      </c>
      <c r="L22" s="11">
        <f t="shared" si="2"/>
        <v>0</v>
      </c>
      <c r="M22" s="11">
        <f t="shared" si="3"/>
        <v>0</v>
      </c>
      <c r="N22" s="11">
        <f t="shared" si="4"/>
        <v>0</v>
      </c>
      <c r="O22" s="11">
        <f t="shared" si="5"/>
        <v>1</v>
      </c>
      <c r="P22" s="11">
        <f t="shared" si="6"/>
        <v>0</v>
      </c>
      <c r="Q22" s="11">
        <v>1</v>
      </c>
    </row>
    <row r="23" spans="1:17" ht="22.5" x14ac:dyDescent="0.2">
      <c r="A23" s="19" t="s">
        <v>71</v>
      </c>
      <c r="B23" s="11" t="s">
        <v>49</v>
      </c>
      <c r="C23" s="11" t="s">
        <v>130</v>
      </c>
      <c r="D23" s="11" t="s">
        <v>5</v>
      </c>
      <c r="E23" s="30">
        <v>1</v>
      </c>
      <c r="G23" s="10" t="str">
        <f t="shared" si="0"/>
        <v/>
      </c>
      <c r="J23" s="10">
        <v>1</v>
      </c>
      <c r="K23" s="11">
        <f t="shared" si="1"/>
        <v>0</v>
      </c>
      <c r="L23" s="11">
        <f t="shared" si="2"/>
        <v>0</v>
      </c>
      <c r="M23" s="11">
        <f t="shared" si="3"/>
        <v>1</v>
      </c>
      <c r="N23" s="11">
        <f t="shared" si="4"/>
        <v>0</v>
      </c>
      <c r="O23" s="11">
        <f t="shared" si="5"/>
        <v>0</v>
      </c>
      <c r="P23" s="11">
        <f t="shared" si="6"/>
        <v>0</v>
      </c>
      <c r="Q23" s="11">
        <v>1</v>
      </c>
    </row>
    <row r="24" spans="1:17" ht="22.5" x14ac:dyDescent="0.2">
      <c r="A24" s="19" t="s">
        <v>71</v>
      </c>
      <c r="B24" s="11" t="s">
        <v>62</v>
      </c>
      <c r="C24" s="11" t="s">
        <v>131</v>
      </c>
      <c r="D24" s="11" t="s">
        <v>5</v>
      </c>
      <c r="E24" s="30">
        <v>1</v>
      </c>
      <c r="G24" s="10" t="str">
        <f t="shared" si="0"/>
        <v/>
      </c>
      <c r="J24" s="10">
        <v>1</v>
      </c>
      <c r="K24" s="11">
        <f t="shared" si="1"/>
        <v>0</v>
      </c>
      <c r="L24" s="11">
        <f t="shared" si="2"/>
        <v>0</v>
      </c>
      <c r="M24" s="11">
        <f t="shared" si="3"/>
        <v>1</v>
      </c>
      <c r="N24" s="11">
        <f t="shared" si="4"/>
        <v>0</v>
      </c>
      <c r="O24" s="11">
        <f t="shared" si="5"/>
        <v>0</v>
      </c>
      <c r="P24" s="11">
        <f t="shared" si="6"/>
        <v>0</v>
      </c>
      <c r="Q24" s="11">
        <v>1</v>
      </c>
    </row>
    <row r="25" spans="1:17" ht="22.5" x14ac:dyDescent="0.2">
      <c r="A25" s="19" t="s">
        <v>71</v>
      </c>
      <c r="B25" s="11" t="s">
        <v>51</v>
      </c>
      <c r="C25" s="11" t="s">
        <v>132</v>
      </c>
      <c r="D25" s="11" t="s">
        <v>5</v>
      </c>
      <c r="E25" s="30">
        <v>1</v>
      </c>
      <c r="G25" s="10" t="str">
        <f t="shared" si="0"/>
        <v/>
      </c>
      <c r="J25" s="10">
        <v>1</v>
      </c>
      <c r="K25" s="11">
        <f t="shared" si="1"/>
        <v>0</v>
      </c>
      <c r="L25" s="11">
        <f t="shared" si="2"/>
        <v>0</v>
      </c>
      <c r="M25" s="11">
        <f t="shared" si="3"/>
        <v>1</v>
      </c>
      <c r="N25" s="11">
        <f t="shared" si="4"/>
        <v>0</v>
      </c>
      <c r="O25" s="11">
        <f t="shared" si="5"/>
        <v>0</v>
      </c>
      <c r="P25" s="11">
        <f t="shared" si="6"/>
        <v>0</v>
      </c>
      <c r="Q25" s="11">
        <v>1</v>
      </c>
    </row>
    <row r="26" spans="1:17" ht="22.5" x14ac:dyDescent="0.2">
      <c r="A26" s="19" t="s">
        <v>71</v>
      </c>
      <c r="B26" s="11" t="s">
        <v>52</v>
      </c>
      <c r="C26" s="11" t="s">
        <v>133</v>
      </c>
      <c r="D26" s="11" t="s">
        <v>5</v>
      </c>
      <c r="E26" s="30">
        <v>1</v>
      </c>
      <c r="G26" s="10" t="str">
        <f t="shared" si="0"/>
        <v/>
      </c>
      <c r="J26" s="10">
        <v>1</v>
      </c>
      <c r="K26" s="11">
        <f t="shared" si="1"/>
        <v>0</v>
      </c>
      <c r="L26" s="11">
        <f t="shared" si="2"/>
        <v>0</v>
      </c>
      <c r="M26" s="11">
        <f t="shared" si="3"/>
        <v>1</v>
      </c>
      <c r="N26" s="11">
        <f t="shared" si="4"/>
        <v>0</v>
      </c>
      <c r="O26" s="11">
        <f t="shared" si="5"/>
        <v>0</v>
      </c>
      <c r="P26" s="11">
        <f t="shared" si="6"/>
        <v>0</v>
      </c>
      <c r="Q26" s="11">
        <v>1</v>
      </c>
    </row>
    <row r="27" spans="1:17" x14ac:dyDescent="0.2">
      <c r="A27" s="19" t="s">
        <v>54</v>
      </c>
      <c r="B27" s="11" t="s">
        <v>69</v>
      </c>
      <c r="C27" s="11" t="s">
        <v>134</v>
      </c>
      <c r="D27" s="11" t="s">
        <v>2</v>
      </c>
      <c r="E27" s="30"/>
      <c r="F27" s="10">
        <v>1</v>
      </c>
      <c r="G27" s="10" t="str">
        <f t="shared" si="0"/>
        <v/>
      </c>
      <c r="J27" s="10">
        <v>1</v>
      </c>
      <c r="K27" s="11">
        <f t="shared" si="1"/>
        <v>0</v>
      </c>
      <c r="L27" s="11">
        <f t="shared" si="2"/>
        <v>0</v>
      </c>
      <c r="M27" s="11">
        <f t="shared" si="3"/>
        <v>0</v>
      </c>
      <c r="N27" s="11">
        <f t="shared" si="4"/>
        <v>0</v>
      </c>
      <c r="O27" s="11">
        <f t="shared" si="5"/>
        <v>0</v>
      </c>
      <c r="P27" s="11">
        <f t="shared" si="6"/>
        <v>1</v>
      </c>
      <c r="Q27" s="11">
        <v>1</v>
      </c>
    </row>
    <row r="28" spans="1:17" x14ac:dyDescent="0.2">
      <c r="A28" s="19" t="s">
        <v>54</v>
      </c>
      <c r="B28" s="11" t="s">
        <v>85</v>
      </c>
      <c r="C28" s="11" t="s">
        <v>135</v>
      </c>
      <c r="D28" s="11" t="s">
        <v>1</v>
      </c>
      <c r="E28" s="30">
        <v>1</v>
      </c>
      <c r="G28" s="10" t="str">
        <f t="shared" si="0"/>
        <v/>
      </c>
      <c r="I28" s="10">
        <v>1</v>
      </c>
      <c r="K28" s="11">
        <f t="shared" si="1"/>
        <v>0</v>
      </c>
      <c r="L28" s="11">
        <f t="shared" si="2"/>
        <v>1</v>
      </c>
      <c r="M28" s="11">
        <f t="shared" si="3"/>
        <v>0</v>
      </c>
      <c r="N28" s="11">
        <f t="shared" si="4"/>
        <v>0</v>
      </c>
      <c r="O28" s="11">
        <f t="shared" si="5"/>
        <v>0</v>
      </c>
      <c r="P28" s="11">
        <f t="shared" si="6"/>
        <v>0</v>
      </c>
      <c r="Q28" s="11">
        <v>1</v>
      </c>
    </row>
    <row r="29" spans="1:17" x14ac:dyDescent="0.2">
      <c r="A29" s="19" t="s">
        <v>63</v>
      </c>
      <c r="B29" s="11" t="s">
        <v>69</v>
      </c>
      <c r="C29" s="11" t="s">
        <v>136</v>
      </c>
      <c r="D29" s="11" t="s">
        <v>2</v>
      </c>
      <c r="E29" s="30"/>
      <c r="F29" s="10">
        <v>1</v>
      </c>
      <c r="G29" s="10" t="str">
        <f t="shared" si="0"/>
        <v/>
      </c>
      <c r="J29" s="10">
        <v>1</v>
      </c>
      <c r="K29" s="11">
        <f t="shared" si="1"/>
        <v>0</v>
      </c>
      <c r="L29" s="11">
        <f t="shared" si="2"/>
        <v>0</v>
      </c>
      <c r="M29" s="11">
        <f t="shared" si="3"/>
        <v>0</v>
      </c>
      <c r="N29" s="11">
        <f t="shared" si="4"/>
        <v>0</v>
      </c>
      <c r="O29" s="11">
        <f t="shared" si="5"/>
        <v>0</v>
      </c>
      <c r="P29" s="11">
        <f t="shared" si="6"/>
        <v>1</v>
      </c>
      <c r="Q29" s="11">
        <v>1</v>
      </c>
    </row>
    <row r="30" spans="1:17" x14ac:dyDescent="0.2">
      <c r="A30" s="19" t="s">
        <v>63</v>
      </c>
      <c r="B30" s="11" t="s">
        <v>85</v>
      </c>
      <c r="C30" s="11" t="s">
        <v>137</v>
      </c>
      <c r="D30" s="11" t="s">
        <v>1</v>
      </c>
      <c r="E30" s="30">
        <v>1</v>
      </c>
      <c r="G30" s="10" t="str">
        <f t="shared" si="0"/>
        <v/>
      </c>
      <c r="I30" s="10">
        <v>1</v>
      </c>
      <c r="K30" s="11">
        <f t="shared" si="1"/>
        <v>0</v>
      </c>
      <c r="L30" s="11">
        <f t="shared" si="2"/>
        <v>1</v>
      </c>
      <c r="M30" s="11">
        <f t="shared" si="3"/>
        <v>0</v>
      </c>
      <c r="N30" s="11">
        <f t="shared" si="4"/>
        <v>0</v>
      </c>
      <c r="O30" s="11">
        <f t="shared" si="5"/>
        <v>0</v>
      </c>
      <c r="P30" s="11">
        <f t="shared" si="6"/>
        <v>0</v>
      </c>
      <c r="Q30" s="11">
        <v>1</v>
      </c>
    </row>
    <row r="31" spans="1:17" x14ac:dyDescent="0.2">
      <c r="A31" s="19" t="s">
        <v>64</v>
      </c>
      <c r="B31" s="11" t="s">
        <v>69</v>
      </c>
      <c r="C31" s="11" t="s">
        <v>138</v>
      </c>
      <c r="D31" s="11" t="s">
        <v>2</v>
      </c>
      <c r="E31" s="30"/>
      <c r="F31" s="10">
        <v>1</v>
      </c>
      <c r="G31" s="10" t="str">
        <f t="shared" si="0"/>
        <v/>
      </c>
      <c r="J31" s="10">
        <v>1</v>
      </c>
      <c r="K31" s="11">
        <f t="shared" si="1"/>
        <v>0</v>
      </c>
      <c r="L31" s="11">
        <f t="shared" si="2"/>
        <v>0</v>
      </c>
      <c r="M31" s="11">
        <f t="shared" si="3"/>
        <v>0</v>
      </c>
      <c r="N31" s="11">
        <f t="shared" si="4"/>
        <v>0</v>
      </c>
      <c r="O31" s="11">
        <f t="shared" si="5"/>
        <v>0</v>
      </c>
      <c r="P31" s="11">
        <f t="shared" si="6"/>
        <v>1</v>
      </c>
      <c r="Q31" s="11">
        <v>1</v>
      </c>
    </row>
    <row r="32" spans="1:17" x14ac:dyDescent="0.2">
      <c r="A32" s="19" t="s">
        <v>64</v>
      </c>
      <c r="B32" s="11" t="s">
        <v>85</v>
      </c>
      <c r="C32" s="11" t="s">
        <v>139</v>
      </c>
      <c r="D32" s="11" t="s">
        <v>1</v>
      </c>
      <c r="E32" s="30">
        <v>1</v>
      </c>
      <c r="G32" s="10" t="str">
        <f t="shared" si="0"/>
        <v/>
      </c>
      <c r="I32" s="10">
        <v>1</v>
      </c>
      <c r="K32" s="11">
        <f t="shared" si="1"/>
        <v>0</v>
      </c>
      <c r="L32" s="11">
        <f t="shared" si="2"/>
        <v>1</v>
      </c>
      <c r="M32" s="11">
        <f t="shared" si="3"/>
        <v>0</v>
      </c>
      <c r="N32" s="11">
        <f t="shared" si="4"/>
        <v>0</v>
      </c>
      <c r="O32" s="11">
        <f t="shared" si="5"/>
        <v>0</v>
      </c>
      <c r="P32" s="11">
        <f t="shared" si="6"/>
        <v>0</v>
      </c>
      <c r="Q32" s="11">
        <v>1</v>
      </c>
    </row>
    <row r="33" spans="1:17" x14ac:dyDescent="0.2">
      <c r="A33" s="22" t="s">
        <v>23</v>
      </c>
      <c r="B33" s="11" t="s">
        <v>69</v>
      </c>
      <c r="C33" s="11" t="s">
        <v>140</v>
      </c>
      <c r="D33" s="11" t="s">
        <v>2</v>
      </c>
      <c r="E33" s="10">
        <v>1</v>
      </c>
      <c r="G33" s="10" t="str">
        <f t="shared" si="0"/>
        <v/>
      </c>
      <c r="J33" s="10">
        <v>1</v>
      </c>
      <c r="K33" s="11">
        <f t="shared" si="1"/>
        <v>0</v>
      </c>
      <c r="L33" s="11">
        <f t="shared" si="2"/>
        <v>0</v>
      </c>
      <c r="M33" s="11">
        <f t="shared" si="3"/>
        <v>1</v>
      </c>
      <c r="N33" s="11">
        <f t="shared" si="4"/>
        <v>0</v>
      </c>
      <c r="O33" s="11">
        <f t="shared" si="5"/>
        <v>0</v>
      </c>
      <c r="P33" s="11">
        <f t="shared" si="6"/>
        <v>0</v>
      </c>
      <c r="Q33" s="11">
        <v>1</v>
      </c>
    </row>
    <row r="34" spans="1:17" x14ac:dyDescent="0.2">
      <c r="A34" s="22" t="s">
        <v>23</v>
      </c>
      <c r="B34" s="11" t="s">
        <v>85</v>
      </c>
      <c r="C34" s="11" t="s">
        <v>141</v>
      </c>
      <c r="D34" s="11" t="s">
        <v>1</v>
      </c>
      <c r="E34" s="30">
        <v>1</v>
      </c>
      <c r="G34" s="10" t="str">
        <f t="shared" si="0"/>
        <v/>
      </c>
      <c r="I34" s="10">
        <v>1</v>
      </c>
      <c r="K34" s="11">
        <f t="shared" si="1"/>
        <v>0</v>
      </c>
      <c r="L34" s="11">
        <f t="shared" si="2"/>
        <v>1</v>
      </c>
      <c r="M34" s="11">
        <f t="shared" si="3"/>
        <v>0</v>
      </c>
      <c r="N34" s="11">
        <f t="shared" si="4"/>
        <v>0</v>
      </c>
      <c r="O34" s="11">
        <f t="shared" si="5"/>
        <v>0</v>
      </c>
      <c r="P34" s="11">
        <f t="shared" si="6"/>
        <v>0</v>
      </c>
      <c r="Q34" s="11">
        <v>1</v>
      </c>
    </row>
    <row r="35" spans="1:17" ht="22.5" x14ac:dyDescent="0.2">
      <c r="A35" s="20" t="s">
        <v>50</v>
      </c>
      <c r="B35" s="11" t="s">
        <v>55</v>
      </c>
      <c r="C35" s="11" t="s">
        <v>142</v>
      </c>
      <c r="D35" s="15" t="s">
        <v>33</v>
      </c>
      <c r="E35" s="10">
        <v>1</v>
      </c>
      <c r="G35" s="10" t="str">
        <f t="shared" si="0"/>
        <v/>
      </c>
      <c r="I35" s="10">
        <v>1</v>
      </c>
      <c r="K35" s="11">
        <f t="shared" si="1"/>
        <v>0</v>
      </c>
      <c r="L35" s="11">
        <f t="shared" si="2"/>
        <v>1</v>
      </c>
      <c r="M35" s="11">
        <f t="shared" si="3"/>
        <v>0</v>
      </c>
      <c r="N35" s="11">
        <f t="shared" si="4"/>
        <v>0</v>
      </c>
      <c r="O35" s="11">
        <f t="shared" si="5"/>
        <v>0</v>
      </c>
      <c r="P35" s="11">
        <f t="shared" si="6"/>
        <v>0</v>
      </c>
      <c r="Q35" s="11">
        <v>1</v>
      </c>
    </row>
    <row r="36" spans="1:17" ht="22.5" x14ac:dyDescent="0.2">
      <c r="A36" s="20" t="s">
        <v>50</v>
      </c>
      <c r="B36" s="11" t="s">
        <v>56</v>
      </c>
      <c r="C36" s="11" t="s">
        <v>143</v>
      </c>
      <c r="D36" s="15" t="s">
        <v>33</v>
      </c>
      <c r="E36" s="10">
        <v>1</v>
      </c>
      <c r="G36" s="10" t="str">
        <f t="shared" si="0"/>
        <v/>
      </c>
      <c r="I36" s="10">
        <v>1</v>
      </c>
      <c r="K36" s="11">
        <f t="shared" si="1"/>
        <v>0</v>
      </c>
      <c r="L36" s="11">
        <f t="shared" si="2"/>
        <v>1</v>
      </c>
      <c r="M36" s="11">
        <f t="shared" si="3"/>
        <v>0</v>
      </c>
      <c r="N36" s="11">
        <f t="shared" si="4"/>
        <v>0</v>
      </c>
      <c r="O36" s="11">
        <f t="shared" si="5"/>
        <v>0</v>
      </c>
      <c r="P36" s="11">
        <f t="shared" si="6"/>
        <v>0</v>
      </c>
      <c r="Q36" s="11">
        <v>1</v>
      </c>
    </row>
    <row r="37" spans="1:17" ht="22.5" x14ac:dyDescent="0.2">
      <c r="A37" s="20" t="s">
        <v>50</v>
      </c>
      <c r="B37" s="11" t="s">
        <v>58</v>
      </c>
      <c r="C37" s="11" t="s">
        <v>144</v>
      </c>
      <c r="D37" s="15" t="s">
        <v>33</v>
      </c>
      <c r="E37" s="10">
        <v>1</v>
      </c>
      <c r="G37" s="10" t="str">
        <f t="shared" si="0"/>
        <v/>
      </c>
      <c r="H37" s="10">
        <v>1</v>
      </c>
      <c r="K37" s="11">
        <f t="shared" si="1"/>
        <v>1</v>
      </c>
      <c r="L37" s="11">
        <f t="shared" si="2"/>
        <v>0</v>
      </c>
      <c r="M37" s="11">
        <f t="shared" si="3"/>
        <v>0</v>
      </c>
      <c r="N37" s="11">
        <f t="shared" si="4"/>
        <v>0</v>
      </c>
      <c r="O37" s="11">
        <f t="shared" si="5"/>
        <v>0</v>
      </c>
      <c r="P37" s="11">
        <f t="shared" si="6"/>
        <v>0</v>
      </c>
      <c r="Q37" s="11">
        <v>1</v>
      </c>
    </row>
    <row r="38" spans="1:17" ht="22.5" x14ac:dyDescent="0.2">
      <c r="A38" s="20" t="s">
        <v>50</v>
      </c>
      <c r="B38" s="11" t="s">
        <v>72</v>
      </c>
      <c r="C38" s="11" t="s">
        <v>145</v>
      </c>
      <c r="D38" s="15" t="s">
        <v>33</v>
      </c>
      <c r="E38" s="10">
        <v>1</v>
      </c>
      <c r="G38" s="10" t="str">
        <f t="shared" si="0"/>
        <v/>
      </c>
      <c r="H38" s="10">
        <v>1</v>
      </c>
      <c r="K38" s="11">
        <f t="shared" si="1"/>
        <v>1</v>
      </c>
      <c r="L38" s="11">
        <f t="shared" si="2"/>
        <v>0</v>
      </c>
      <c r="M38" s="11">
        <f t="shared" si="3"/>
        <v>0</v>
      </c>
      <c r="N38" s="11">
        <f t="shared" si="4"/>
        <v>0</v>
      </c>
      <c r="O38" s="11">
        <f t="shared" si="5"/>
        <v>0</v>
      </c>
      <c r="P38" s="11">
        <f t="shared" si="6"/>
        <v>0</v>
      </c>
      <c r="Q38" s="11">
        <v>1</v>
      </c>
    </row>
    <row r="39" spans="1:17" ht="22.5" x14ac:dyDescent="0.2">
      <c r="A39" s="20" t="s">
        <v>50</v>
      </c>
      <c r="B39" s="11" t="s">
        <v>61</v>
      </c>
      <c r="C39" s="11" t="s">
        <v>146</v>
      </c>
      <c r="D39" s="11" t="s">
        <v>5</v>
      </c>
      <c r="E39" s="30">
        <v>1</v>
      </c>
      <c r="G39" s="10" t="str">
        <f t="shared" si="0"/>
        <v/>
      </c>
      <c r="J39" s="10">
        <v>1</v>
      </c>
      <c r="K39" s="11">
        <f t="shared" si="1"/>
        <v>0</v>
      </c>
      <c r="L39" s="11">
        <f t="shared" si="2"/>
        <v>0</v>
      </c>
      <c r="M39" s="11">
        <f t="shared" si="3"/>
        <v>1</v>
      </c>
      <c r="N39" s="11">
        <f t="shared" si="4"/>
        <v>0</v>
      </c>
      <c r="O39" s="11">
        <f t="shared" si="5"/>
        <v>0</v>
      </c>
      <c r="P39" s="11">
        <f t="shared" si="6"/>
        <v>0</v>
      </c>
      <c r="Q39" s="11">
        <v>1</v>
      </c>
    </row>
    <row r="40" spans="1:17" ht="22.5" x14ac:dyDescent="0.2">
      <c r="A40" s="20" t="s">
        <v>50</v>
      </c>
      <c r="B40" s="11" t="s">
        <v>74</v>
      </c>
      <c r="C40" s="11" t="s">
        <v>147</v>
      </c>
      <c r="D40" s="11" t="s">
        <v>2</v>
      </c>
      <c r="E40" s="10">
        <v>1</v>
      </c>
      <c r="G40" s="10" t="str">
        <f t="shared" si="0"/>
        <v/>
      </c>
      <c r="I40" s="10">
        <v>1</v>
      </c>
      <c r="K40" s="11">
        <f t="shared" si="1"/>
        <v>0</v>
      </c>
      <c r="L40" s="11">
        <f t="shared" si="2"/>
        <v>1</v>
      </c>
      <c r="M40" s="11">
        <f t="shared" si="3"/>
        <v>0</v>
      </c>
      <c r="N40" s="11">
        <f t="shared" si="4"/>
        <v>0</v>
      </c>
      <c r="O40" s="11">
        <f t="shared" si="5"/>
        <v>0</v>
      </c>
      <c r="P40" s="11">
        <f t="shared" si="6"/>
        <v>0</v>
      </c>
      <c r="Q40" s="11">
        <v>1</v>
      </c>
    </row>
    <row r="41" spans="1:17" ht="22.5" x14ac:dyDescent="0.2">
      <c r="A41" s="20" t="s">
        <v>50</v>
      </c>
      <c r="B41" s="11" t="s">
        <v>73</v>
      </c>
      <c r="C41" s="11" t="s">
        <v>148</v>
      </c>
      <c r="D41" s="11" t="s">
        <v>2</v>
      </c>
      <c r="E41" s="10">
        <v>1</v>
      </c>
      <c r="G41" s="10" t="str">
        <f t="shared" si="0"/>
        <v/>
      </c>
      <c r="I41" s="10">
        <v>1</v>
      </c>
      <c r="K41" s="11">
        <f t="shared" si="1"/>
        <v>0</v>
      </c>
      <c r="L41" s="11">
        <f t="shared" si="2"/>
        <v>1</v>
      </c>
      <c r="M41" s="11">
        <f t="shared" si="3"/>
        <v>0</v>
      </c>
      <c r="N41" s="11">
        <f t="shared" si="4"/>
        <v>0</v>
      </c>
      <c r="O41" s="11">
        <f t="shared" si="5"/>
        <v>0</v>
      </c>
      <c r="P41" s="11">
        <f t="shared" si="6"/>
        <v>0</v>
      </c>
      <c r="Q41" s="11">
        <v>1</v>
      </c>
    </row>
    <row r="42" spans="1:17" x14ac:dyDescent="0.2">
      <c r="A42" s="20" t="s">
        <v>67</v>
      </c>
      <c r="B42" s="11" t="s">
        <v>69</v>
      </c>
      <c r="C42" s="11" t="s">
        <v>149</v>
      </c>
      <c r="D42" s="11" t="s">
        <v>2</v>
      </c>
      <c r="E42" s="17"/>
      <c r="G42" s="10">
        <f t="shared" si="0"/>
        <v>1</v>
      </c>
      <c r="J42" s="10">
        <v>1</v>
      </c>
      <c r="K42" s="11">
        <f t="shared" si="1"/>
        <v>0</v>
      </c>
      <c r="L42" s="11">
        <f t="shared" si="2"/>
        <v>0</v>
      </c>
      <c r="M42" s="11">
        <f t="shared" si="3"/>
        <v>0</v>
      </c>
      <c r="N42" s="11">
        <f t="shared" si="4"/>
        <v>0</v>
      </c>
      <c r="O42" s="11">
        <f t="shared" si="5"/>
        <v>0</v>
      </c>
      <c r="P42" s="11">
        <f t="shared" si="6"/>
        <v>1</v>
      </c>
      <c r="Q42" s="11">
        <v>1</v>
      </c>
    </row>
    <row r="43" spans="1:17" x14ac:dyDescent="0.2">
      <c r="A43" s="20" t="s">
        <v>67</v>
      </c>
      <c r="B43" s="11" t="s">
        <v>85</v>
      </c>
      <c r="C43" s="11" t="s">
        <v>150</v>
      </c>
      <c r="D43" s="11" t="s">
        <v>1</v>
      </c>
      <c r="E43" s="30">
        <v>1</v>
      </c>
      <c r="G43" s="10" t="str">
        <f t="shared" si="0"/>
        <v/>
      </c>
      <c r="I43" s="10">
        <v>1</v>
      </c>
      <c r="K43" s="11">
        <f t="shared" si="1"/>
        <v>0</v>
      </c>
      <c r="L43" s="11">
        <f t="shared" si="2"/>
        <v>1</v>
      </c>
      <c r="M43" s="11">
        <f t="shared" si="3"/>
        <v>0</v>
      </c>
      <c r="N43" s="11">
        <f t="shared" si="4"/>
        <v>0</v>
      </c>
      <c r="O43" s="11">
        <f t="shared" si="5"/>
        <v>0</v>
      </c>
      <c r="P43" s="11">
        <f t="shared" si="6"/>
        <v>0</v>
      </c>
      <c r="Q43" s="11">
        <v>1</v>
      </c>
    </row>
    <row r="44" spans="1:17" x14ac:dyDescent="0.2">
      <c r="A44" s="20" t="s">
        <v>68</v>
      </c>
      <c r="B44" s="11" t="s">
        <v>69</v>
      </c>
      <c r="C44" s="11" t="s">
        <v>151</v>
      </c>
      <c r="D44" s="11" t="s">
        <v>2</v>
      </c>
      <c r="E44" s="17"/>
      <c r="G44" s="10">
        <f t="shared" si="0"/>
        <v>1</v>
      </c>
      <c r="J44" s="10">
        <v>1</v>
      </c>
      <c r="K44" s="11">
        <f t="shared" si="1"/>
        <v>0</v>
      </c>
      <c r="L44" s="11">
        <f t="shared" si="2"/>
        <v>0</v>
      </c>
      <c r="M44" s="11">
        <f t="shared" si="3"/>
        <v>0</v>
      </c>
      <c r="N44" s="11">
        <f t="shared" si="4"/>
        <v>0</v>
      </c>
      <c r="O44" s="11">
        <f t="shared" si="5"/>
        <v>0</v>
      </c>
      <c r="P44" s="11">
        <f t="shared" si="6"/>
        <v>1</v>
      </c>
      <c r="Q44" s="11">
        <v>1</v>
      </c>
    </row>
    <row r="45" spans="1:17" x14ac:dyDescent="0.2">
      <c r="A45" s="20" t="s">
        <v>68</v>
      </c>
      <c r="B45" s="11" t="s">
        <v>85</v>
      </c>
      <c r="C45" s="11" t="s">
        <v>152</v>
      </c>
      <c r="D45" s="11" t="s">
        <v>1</v>
      </c>
      <c r="E45" s="30">
        <v>1</v>
      </c>
      <c r="G45" s="10" t="str">
        <f t="shared" si="0"/>
        <v/>
      </c>
      <c r="I45" s="10">
        <v>1</v>
      </c>
      <c r="K45" s="11">
        <f t="shared" si="1"/>
        <v>0</v>
      </c>
      <c r="L45" s="11">
        <f t="shared" si="2"/>
        <v>1</v>
      </c>
      <c r="M45" s="11">
        <f t="shared" si="3"/>
        <v>0</v>
      </c>
      <c r="N45" s="11">
        <f t="shared" si="4"/>
        <v>0</v>
      </c>
      <c r="O45" s="11">
        <f t="shared" si="5"/>
        <v>0</v>
      </c>
      <c r="P45" s="11">
        <f t="shared" si="6"/>
        <v>0</v>
      </c>
      <c r="Q45" s="11">
        <v>1</v>
      </c>
    </row>
    <row r="46" spans="1:17" x14ac:dyDescent="0.2">
      <c r="A46" s="20" t="s">
        <v>65</v>
      </c>
      <c r="B46" s="11" t="s">
        <v>69</v>
      </c>
      <c r="C46" s="11" t="s">
        <v>153</v>
      </c>
      <c r="D46" s="11" t="s">
        <v>2</v>
      </c>
      <c r="E46" s="30"/>
      <c r="F46" s="10">
        <v>1</v>
      </c>
      <c r="G46" s="10" t="str">
        <f t="shared" si="0"/>
        <v/>
      </c>
      <c r="J46" s="10">
        <v>1</v>
      </c>
      <c r="K46" s="11">
        <f t="shared" si="1"/>
        <v>0</v>
      </c>
      <c r="L46" s="11">
        <f t="shared" si="2"/>
        <v>0</v>
      </c>
      <c r="M46" s="11">
        <f t="shared" si="3"/>
        <v>0</v>
      </c>
      <c r="N46" s="11">
        <f t="shared" si="4"/>
        <v>0</v>
      </c>
      <c r="O46" s="11">
        <f t="shared" si="5"/>
        <v>0</v>
      </c>
      <c r="P46" s="11">
        <f t="shared" si="6"/>
        <v>1</v>
      </c>
      <c r="Q46" s="11">
        <v>1</v>
      </c>
    </row>
    <row r="47" spans="1:17" x14ac:dyDescent="0.2">
      <c r="A47" s="20" t="s">
        <v>65</v>
      </c>
      <c r="B47" s="11" t="s">
        <v>85</v>
      </c>
      <c r="C47" s="11" t="s">
        <v>154</v>
      </c>
      <c r="D47" s="11" t="s">
        <v>1</v>
      </c>
      <c r="E47" s="30">
        <v>1</v>
      </c>
      <c r="G47" s="10" t="str">
        <f t="shared" si="0"/>
        <v/>
      </c>
      <c r="I47" s="10">
        <v>1</v>
      </c>
      <c r="K47" s="11">
        <f t="shared" si="1"/>
        <v>0</v>
      </c>
      <c r="L47" s="11">
        <f t="shared" si="2"/>
        <v>1</v>
      </c>
      <c r="M47" s="11">
        <f t="shared" si="3"/>
        <v>0</v>
      </c>
      <c r="N47" s="11">
        <f t="shared" si="4"/>
        <v>0</v>
      </c>
      <c r="O47" s="11">
        <f t="shared" si="5"/>
        <v>0</v>
      </c>
      <c r="P47" s="11">
        <f t="shared" si="6"/>
        <v>0</v>
      </c>
      <c r="Q47" s="11">
        <v>1</v>
      </c>
    </row>
    <row r="48" spans="1:17" x14ac:dyDescent="0.2">
      <c r="A48" s="20" t="s">
        <v>66</v>
      </c>
      <c r="B48" s="11" t="s">
        <v>69</v>
      </c>
      <c r="C48" s="11" t="s">
        <v>155</v>
      </c>
      <c r="D48" s="11" t="s">
        <v>2</v>
      </c>
      <c r="E48" s="30"/>
      <c r="F48" s="10">
        <v>1</v>
      </c>
      <c r="G48" s="10" t="str">
        <f t="shared" si="0"/>
        <v/>
      </c>
      <c r="J48" s="10">
        <v>1</v>
      </c>
      <c r="K48" s="11">
        <f t="shared" si="1"/>
        <v>0</v>
      </c>
      <c r="L48" s="11">
        <f t="shared" si="2"/>
        <v>0</v>
      </c>
      <c r="M48" s="11">
        <f t="shared" si="3"/>
        <v>0</v>
      </c>
      <c r="N48" s="11">
        <f t="shared" si="4"/>
        <v>0</v>
      </c>
      <c r="O48" s="11">
        <f t="shared" si="5"/>
        <v>0</v>
      </c>
      <c r="P48" s="11">
        <f t="shared" si="6"/>
        <v>1</v>
      </c>
      <c r="Q48" s="11">
        <v>1</v>
      </c>
    </row>
    <row r="49" spans="1:17" x14ac:dyDescent="0.2">
      <c r="A49" s="20" t="s">
        <v>66</v>
      </c>
      <c r="B49" s="11" t="s">
        <v>85</v>
      </c>
      <c r="C49" s="11" t="s">
        <v>156</v>
      </c>
      <c r="D49" s="11" t="s">
        <v>1</v>
      </c>
      <c r="E49" s="30">
        <v>1</v>
      </c>
      <c r="G49" s="10" t="str">
        <f t="shared" si="0"/>
        <v/>
      </c>
      <c r="I49" s="10">
        <v>1</v>
      </c>
      <c r="K49" s="11">
        <f t="shared" si="1"/>
        <v>0</v>
      </c>
      <c r="L49" s="11">
        <f t="shared" si="2"/>
        <v>1</v>
      </c>
      <c r="M49" s="11">
        <f t="shared" si="3"/>
        <v>0</v>
      </c>
      <c r="N49" s="11">
        <f t="shared" si="4"/>
        <v>0</v>
      </c>
      <c r="O49" s="11">
        <f t="shared" si="5"/>
        <v>0</v>
      </c>
      <c r="P49" s="11">
        <f t="shared" si="6"/>
        <v>0</v>
      </c>
      <c r="Q49" s="11">
        <v>1</v>
      </c>
    </row>
    <row r="50" spans="1:17" ht="22.5" x14ac:dyDescent="0.2">
      <c r="A50" s="24" t="s">
        <v>82</v>
      </c>
      <c r="B50" s="15" t="s">
        <v>328</v>
      </c>
      <c r="C50" s="11" t="s">
        <v>157</v>
      </c>
      <c r="D50" s="15" t="s">
        <v>33</v>
      </c>
      <c r="G50" s="10">
        <f t="shared" si="0"/>
        <v>1</v>
      </c>
      <c r="J50" s="10">
        <v>1</v>
      </c>
      <c r="K50" s="11">
        <f t="shared" si="1"/>
        <v>0</v>
      </c>
      <c r="L50" s="11">
        <f t="shared" si="2"/>
        <v>0</v>
      </c>
      <c r="M50" s="11">
        <f t="shared" si="3"/>
        <v>0</v>
      </c>
      <c r="N50" s="11">
        <f t="shared" si="4"/>
        <v>0</v>
      </c>
      <c r="O50" s="11">
        <f t="shared" si="5"/>
        <v>0</v>
      </c>
      <c r="P50" s="11">
        <f t="shared" si="6"/>
        <v>1</v>
      </c>
      <c r="Q50" s="11">
        <v>1</v>
      </c>
    </row>
    <row r="51" spans="1:17" x14ac:dyDescent="0.2">
      <c r="A51" s="24" t="s">
        <v>82</v>
      </c>
      <c r="B51" s="15" t="s">
        <v>270</v>
      </c>
      <c r="C51" s="11" t="s">
        <v>158</v>
      </c>
      <c r="D51" s="11" t="s">
        <v>7</v>
      </c>
      <c r="G51" s="10">
        <f>IF(E51="",IF(F51="",1,""),"")</f>
        <v>1</v>
      </c>
      <c r="J51" s="10">
        <v>1</v>
      </c>
      <c r="K51" s="11">
        <f>IF($E51=1,H51,0)</f>
        <v>0</v>
      </c>
      <c r="L51" s="11">
        <f>IF($E51=1,I51,0)</f>
        <v>0</v>
      </c>
      <c r="M51" s="11">
        <f>IF($E51=1,J51,0)</f>
        <v>0</v>
      </c>
      <c r="N51" s="11">
        <f>IF($E51&lt;&gt;1,H51,0)</f>
        <v>0</v>
      </c>
      <c r="O51" s="11">
        <f>IF($E51&lt;&gt;1,I51,0)</f>
        <v>0</v>
      </c>
      <c r="P51" s="11">
        <f>IF($E51&lt;&gt;1,J51,0)</f>
        <v>1</v>
      </c>
      <c r="Q51" s="11">
        <v>1</v>
      </c>
    </row>
    <row r="52" spans="1:17" ht="22.5" x14ac:dyDescent="0.2">
      <c r="A52" s="24" t="s">
        <v>83</v>
      </c>
      <c r="B52" s="15" t="s">
        <v>81</v>
      </c>
      <c r="C52" s="11" t="s">
        <v>159</v>
      </c>
      <c r="D52" s="15" t="s">
        <v>33</v>
      </c>
      <c r="G52" s="10">
        <f t="shared" si="0"/>
        <v>1</v>
      </c>
      <c r="J52" s="10">
        <v>1</v>
      </c>
      <c r="K52" s="11">
        <f t="shared" si="1"/>
        <v>0</v>
      </c>
      <c r="L52" s="11">
        <f t="shared" si="2"/>
        <v>0</v>
      </c>
      <c r="M52" s="11">
        <f t="shared" si="3"/>
        <v>0</v>
      </c>
      <c r="N52" s="11">
        <f t="shared" si="4"/>
        <v>0</v>
      </c>
      <c r="O52" s="11">
        <f t="shared" si="5"/>
        <v>0</v>
      </c>
      <c r="P52" s="11">
        <f t="shared" si="6"/>
        <v>1</v>
      </c>
      <c r="Q52" s="11">
        <v>1</v>
      </c>
    </row>
    <row r="53" spans="1:17" ht="22.5" x14ac:dyDescent="0.2">
      <c r="A53" s="24" t="s">
        <v>83</v>
      </c>
      <c r="B53" s="11" t="s">
        <v>88</v>
      </c>
      <c r="C53" s="11" t="s">
        <v>160</v>
      </c>
      <c r="D53" s="11" t="s">
        <v>89</v>
      </c>
      <c r="E53" s="30">
        <v>1</v>
      </c>
      <c r="G53" s="10" t="str">
        <f t="shared" si="0"/>
        <v/>
      </c>
      <c r="J53" s="10">
        <v>1</v>
      </c>
      <c r="K53" s="11">
        <f t="shared" si="1"/>
        <v>0</v>
      </c>
      <c r="L53" s="11">
        <f t="shared" si="2"/>
        <v>0</v>
      </c>
      <c r="M53" s="11">
        <f t="shared" si="3"/>
        <v>1</v>
      </c>
      <c r="N53" s="11">
        <f t="shared" si="4"/>
        <v>0</v>
      </c>
      <c r="O53" s="11">
        <f t="shared" si="5"/>
        <v>0</v>
      </c>
      <c r="P53" s="11">
        <f t="shared" si="6"/>
        <v>0</v>
      </c>
      <c r="Q53" s="11">
        <v>1</v>
      </c>
    </row>
    <row r="54" spans="1:17" ht="22.5" x14ac:dyDescent="0.2">
      <c r="A54" s="24" t="s">
        <v>83</v>
      </c>
      <c r="B54" s="11" t="s">
        <v>201</v>
      </c>
      <c r="C54" s="11" t="s">
        <v>161</v>
      </c>
      <c r="D54" s="11" t="s">
        <v>7</v>
      </c>
      <c r="E54" s="30"/>
      <c r="F54" s="10">
        <v>1</v>
      </c>
      <c r="G54" s="10" t="str">
        <f>IF(E54="",IF(F54="",1,""),"")</f>
        <v/>
      </c>
      <c r="J54" s="10">
        <v>1</v>
      </c>
      <c r="K54" s="11">
        <f t="shared" si="1"/>
        <v>0</v>
      </c>
      <c r="L54" s="11">
        <f t="shared" si="2"/>
        <v>0</v>
      </c>
      <c r="M54" s="11">
        <f t="shared" si="3"/>
        <v>0</v>
      </c>
      <c r="N54" s="11">
        <f t="shared" si="4"/>
        <v>0</v>
      </c>
      <c r="O54" s="11">
        <f t="shared" si="5"/>
        <v>0</v>
      </c>
      <c r="P54" s="11">
        <f t="shared" si="6"/>
        <v>1</v>
      </c>
      <c r="Q54" s="11">
        <v>1</v>
      </c>
    </row>
    <row r="55" spans="1:17" ht="22.5" x14ac:dyDescent="0.2">
      <c r="A55" s="24" t="s">
        <v>84</v>
      </c>
      <c r="B55" s="15" t="s">
        <v>81</v>
      </c>
      <c r="C55" s="11" t="s">
        <v>162</v>
      </c>
      <c r="D55" s="15" t="s">
        <v>33</v>
      </c>
      <c r="G55" s="10">
        <f t="shared" si="0"/>
        <v>1</v>
      </c>
      <c r="J55" s="10">
        <v>1</v>
      </c>
      <c r="K55" s="11">
        <f t="shared" si="1"/>
        <v>0</v>
      </c>
      <c r="L55" s="11">
        <f t="shared" si="2"/>
        <v>0</v>
      </c>
      <c r="M55" s="11">
        <f t="shared" si="3"/>
        <v>0</v>
      </c>
      <c r="N55" s="11">
        <f t="shared" si="4"/>
        <v>0</v>
      </c>
      <c r="O55" s="11">
        <f t="shared" si="5"/>
        <v>0</v>
      </c>
      <c r="P55" s="11">
        <f t="shared" si="6"/>
        <v>1</v>
      </c>
      <c r="Q55" s="11">
        <v>1</v>
      </c>
    </row>
    <row r="56" spans="1:17" ht="22.5" x14ac:dyDescent="0.2">
      <c r="A56" s="24" t="s">
        <v>84</v>
      </c>
      <c r="B56" s="11" t="s">
        <v>88</v>
      </c>
      <c r="C56" s="11" t="s">
        <v>163</v>
      </c>
      <c r="D56" s="11" t="s">
        <v>89</v>
      </c>
      <c r="E56" s="30">
        <v>1</v>
      </c>
      <c r="G56" s="10" t="str">
        <f t="shared" si="0"/>
        <v/>
      </c>
      <c r="J56" s="10">
        <v>1</v>
      </c>
      <c r="K56" s="11">
        <f t="shared" si="1"/>
        <v>0</v>
      </c>
      <c r="L56" s="11">
        <f t="shared" si="2"/>
        <v>0</v>
      </c>
      <c r="M56" s="11">
        <f t="shared" si="3"/>
        <v>1</v>
      </c>
      <c r="N56" s="11">
        <f t="shared" si="4"/>
        <v>0</v>
      </c>
      <c r="O56" s="11">
        <f t="shared" si="5"/>
        <v>0</v>
      </c>
      <c r="P56" s="11">
        <f t="shared" si="6"/>
        <v>0</v>
      </c>
      <c r="Q56" s="11">
        <v>1</v>
      </c>
    </row>
    <row r="57" spans="1:17" ht="22.5" x14ac:dyDescent="0.2">
      <c r="A57" s="24" t="s">
        <v>84</v>
      </c>
      <c r="B57" s="11" t="s">
        <v>201</v>
      </c>
      <c r="C57" s="11" t="s">
        <v>164</v>
      </c>
      <c r="D57" s="11" t="s">
        <v>7</v>
      </c>
      <c r="E57" s="30"/>
      <c r="F57" s="10">
        <v>1</v>
      </c>
      <c r="G57" s="10" t="str">
        <f>IF(E57="",IF(F57="",1,""),"")</f>
        <v/>
      </c>
      <c r="J57" s="10">
        <v>1</v>
      </c>
      <c r="K57" s="11">
        <f t="shared" si="1"/>
        <v>0</v>
      </c>
      <c r="L57" s="11">
        <f t="shared" si="2"/>
        <v>0</v>
      </c>
      <c r="M57" s="11">
        <f t="shared" si="3"/>
        <v>0</v>
      </c>
      <c r="N57" s="11">
        <f t="shared" si="4"/>
        <v>0</v>
      </c>
      <c r="O57" s="11">
        <f t="shared" si="5"/>
        <v>0</v>
      </c>
      <c r="P57" s="11">
        <f t="shared" si="6"/>
        <v>1</v>
      </c>
      <c r="Q57" s="11">
        <v>1</v>
      </c>
    </row>
    <row r="58" spans="1:17" ht="22.5" x14ac:dyDescent="0.2">
      <c r="A58" s="25" t="s">
        <v>86</v>
      </c>
      <c r="B58" s="15" t="s">
        <v>60</v>
      </c>
      <c r="C58" s="11" t="s">
        <v>165</v>
      </c>
      <c r="D58" s="15" t="s">
        <v>33</v>
      </c>
      <c r="G58" s="10">
        <f t="shared" si="0"/>
        <v>1</v>
      </c>
      <c r="J58" s="10">
        <v>1</v>
      </c>
      <c r="K58" s="11">
        <f t="shared" ref="K58:K165" si="7">IF($E58=1,H58,0)</f>
        <v>0</v>
      </c>
      <c r="L58" s="11">
        <f t="shared" ref="L58:L165" si="8">IF($E58=1,I58,0)</f>
        <v>0</v>
      </c>
      <c r="M58" s="11">
        <f t="shared" ref="M58:M165" si="9">IF($E58=1,J58,0)</f>
        <v>0</v>
      </c>
      <c r="N58" s="11">
        <f t="shared" ref="N58:N165" si="10">IF($E58&lt;&gt;1,H58,0)</f>
        <v>0</v>
      </c>
      <c r="O58" s="11">
        <f t="shared" ref="O58:O165" si="11">IF($E58&lt;&gt;1,I58,0)</f>
        <v>0</v>
      </c>
      <c r="P58" s="11">
        <f t="shared" ref="P58:P165" si="12">IF($E58&lt;&gt;1,J58,0)</f>
        <v>1</v>
      </c>
      <c r="Q58" s="11">
        <v>1</v>
      </c>
    </row>
    <row r="59" spans="1:17" x14ac:dyDescent="0.2">
      <c r="A59" s="25" t="s">
        <v>86</v>
      </c>
      <c r="B59" s="15" t="s">
        <v>270</v>
      </c>
      <c r="C59" s="11" t="s">
        <v>166</v>
      </c>
      <c r="D59" s="11" t="s">
        <v>7</v>
      </c>
      <c r="G59" s="10">
        <f t="shared" si="0"/>
        <v>1</v>
      </c>
      <c r="J59" s="10">
        <v>1</v>
      </c>
      <c r="K59" s="11">
        <f t="shared" si="7"/>
        <v>0</v>
      </c>
      <c r="L59" s="11">
        <f t="shared" si="8"/>
        <v>0</v>
      </c>
      <c r="M59" s="11">
        <f t="shared" si="9"/>
        <v>0</v>
      </c>
      <c r="N59" s="11">
        <f t="shared" si="10"/>
        <v>0</v>
      </c>
      <c r="O59" s="11">
        <f t="shared" si="11"/>
        <v>0</v>
      </c>
      <c r="P59" s="11">
        <f t="shared" si="12"/>
        <v>1</v>
      </c>
      <c r="Q59" s="11">
        <v>1</v>
      </c>
    </row>
    <row r="60" spans="1:17" ht="22.5" x14ac:dyDescent="0.2">
      <c r="A60" s="25" t="s">
        <v>90</v>
      </c>
      <c r="B60" s="15" t="s">
        <v>81</v>
      </c>
      <c r="C60" s="11" t="s">
        <v>167</v>
      </c>
      <c r="D60" s="15" t="s">
        <v>33</v>
      </c>
      <c r="G60" s="10">
        <f t="shared" si="0"/>
        <v>1</v>
      </c>
      <c r="J60" s="10">
        <v>1</v>
      </c>
      <c r="K60" s="11">
        <f t="shared" si="7"/>
        <v>0</v>
      </c>
      <c r="L60" s="11">
        <f t="shared" si="8"/>
        <v>0</v>
      </c>
      <c r="M60" s="11">
        <f t="shared" si="9"/>
        <v>0</v>
      </c>
      <c r="N60" s="11">
        <f t="shared" si="10"/>
        <v>0</v>
      </c>
      <c r="O60" s="11">
        <f t="shared" si="11"/>
        <v>0</v>
      </c>
      <c r="P60" s="11">
        <f t="shared" si="12"/>
        <v>1</v>
      </c>
      <c r="Q60" s="11">
        <v>1</v>
      </c>
    </row>
    <row r="61" spans="1:17" ht="22.5" x14ac:dyDescent="0.2">
      <c r="A61" s="25" t="s">
        <v>90</v>
      </c>
      <c r="B61" s="11" t="s">
        <v>88</v>
      </c>
      <c r="C61" s="11" t="s">
        <v>168</v>
      </c>
      <c r="D61" s="11" t="s">
        <v>89</v>
      </c>
      <c r="E61" s="30">
        <v>1</v>
      </c>
      <c r="G61" s="10" t="str">
        <f t="shared" si="0"/>
        <v/>
      </c>
      <c r="J61" s="10">
        <v>1</v>
      </c>
      <c r="K61" s="11">
        <f t="shared" si="7"/>
        <v>0</v>
      </c>
      <c r="L61" s="11">
        <f t="shared" si="8"/>
        <v>0</v>
      </c>
      <c r="M61" s="11">
        <f t="shared" si="9"/>
        <v>1</v>
      </c>
      <c r="N61" s="11">
        <f t="shared" si="10"/>
        <v>0</v>
      </c>
      <c r="O61" s="11">
        <f t="shared" si="11"/>
        <v>0</v>
      </c>
      <c r="P61" s="11">
        <f t="shared" si="12"/>
        <v>0</v>
      </c>
      <c r="Q61" s="11">
        <v>1</v>
      </c>
    </row>
    <row r="62" spans="1:17" ht="22.5" x14ac:dyDescent="0.2">
      <c r="A62" s="25" t="s">
        <v>90</v>
      </c>
      <c r="B62" s="11" t="s">
        <v>201</v>
      </c>
      <c r="C62" s="11" t="s">
        <v>169</v>
      </c>
      <c r="D62" s="11" t="s">
        <v>7</v>
      </c>
      <c r="E62" s="30"/>
      <c r="F62" s="10">
        <v>1</v>
      </c>
      <c r="G62" s="10" t="str">
        <f t="shared" ref="G62:G71" si="13">IF(E62="",IF(F62="",1,""),"")</f>
        <v/>
      </c>
      <c r="J62" s="10">
        <v>1</v>
      </c>
      <c r="K62" s="11">
        <f t="shared" si="7"/>
        <v>0</v>
      </c>
      <c r="L62" s="11">
        <f t="shared" si="8"/>
        <v>0</v>
      </c>
      <c r="M62" s="11">
        <f t="shared" si="9"/>
        <v>0</v>
      </c>
      <c r="N62" s="11">
        <f t="shared" si="10"/>
        <v>0</v>
      </c>
      <c r="O62" s="11">
        <f t="shared" si="11"/>
        <v>0</v>
      </c>
      <c r="P62" s="11">
        <f t="shared" si="12"/>
        <v>1</v>
      </c>
      <c r="Q62" s="11">
        <v>1</v>
      </c>
    </row>
    <row r="63" spans="1:17" ht="22.5" x14ac:dyDescent="0.2">
      <c r="A63" s="25" t="s">
        <v>91</v>
      </c>
      <c r="B63" s="15" t="s">
        <v>81</v>
      </c>
      <c r="C63" s="11" t="s">
        <v>170</v>
      </c>
      <c r="D63" s="15" t="s">
        <v>33</v>
      </c>
      <c r="G63" s="10">
        <f t="shared" si="13"/>
        <v>1</v>
      </c>
      <c r="J63" s="10">
        <v>1</v>
      </c>
      <c r="K63" s="11">
        <f t="shared" ref="K63:K71" si="14">IF($E63=1,H63,0)</f>
        <v>0</v>
      </c>
      <c r="L63" s="11">
        <f t="shared" ref="L63:L71" si="15">IF($E63=1,I63,0)</f>
        <v>0</v>
      </c>
      <c r="M63" s="11">
        <f t="shared" ref="M63:M71" si="16">IF($E63=1,J63,0)</f>
        <v>0</v>
      </c>
      <c r="N63" s="11">
        <f t="shared" ref="N63:N71" si="17">IF($E63&lt;&gt;1,H63,0)</f>
        <v>0</v>
      </c>
      <c r="O63" s="11">
        <f t="shared" ref="O63:O71" si="18">IF($E63&lt;&gt;1,I63,0)</f>
        <v>0</v>
      </c>
      <c r="P63" s="11">
        <f t="shared" ref="P63:P71" si="19">IF($E63&lt;&gt;1,J63,0)</f>
        <v>1</v>
      </c>
      <c r="Q63" s="11">
        <v>1</v>
      </c>
    </row>
    <row r="64" spans="1:17" ht="22.5" x14ac:dyDescent="0.2">
      <c r="A64" s="25" t="s">
        <v>91</v>
      </c>
      <c r="B64" s="11" t="s">
        <v>88</v>
      </c>
      <c r="C64" s="11" t="s">
        <v>171</v>
      </c>
      <c r="D64" s="11" t="s">
        <v>89</v>
      </c>
      <c r="E64" s="30">
        <v>1</v>
      </c>
      <c r="G64" s="10" t="str">
        <f t="shared" si="13"/>
        <v/>
      </c>
      <c r="J64" s="10">
        <v>1</v>
      </c>
      <c r="K64" s="11">
        <f t="shared" si="14"/>
        <v>0</v>
      </c>
      <c r="L64" s="11">
        <f t="shared" si="15"/>
        <v>0</v>
      </c>
      <c r="M64" s="11">
        <f t="shared" si="16"/>
        <v>1</v>
      </c>
      <c r="N64" s="11">
        <f t="shared" si="17"/>
        <v>0</v>
      </c>
      <c r="O64" s="11">
        <f t="shared" si="18"/>
        <v>0</v>
      </c>
      <c r="P64" s="11">
        <f t="shared" si="19"/>
        <v>0</v>
      </c>
      <c r="Q64" s="11">
        <v>1</v>
      </c>
    </row>
    <row r="65" spans="1:17" ht="22.5" x14ac:dyDescent="0.2">
      <c r="A65" s="25" t="s">
        <v>91</v>
      </c>
      <c r="B65" s="11" t="s">
        <v>201</v>
      </c>
      <c r="C65" s="11" t="s">
        <v>172</v>
      </c>
      <c r="D65" s="11" t="s">
        <v>7</v>
      </c>
      <c r="E65" s="30"/>
      <c r="F65" s="10">
        <v>1</v>
      </c>
      <c r="G65" s="10" t="str">
        <f t="shared" si="13"/>
        <v/>
      </c>
      <c r="J65" s="10">
        <v>1</v>
      </c>
      <c r="K65" s="11">
        <f t="shared" si="14"/>
        <v>0</v>
      </c>
      <c r="L65" s="11">
        <f t="shared" si="15"/>
        <v>0</v>
      </c>
      <c r="M65" s="11">
        <f t="shared" si="16"/>
        <v>0</v>
      </c>
      <c r="N65" s="11">
        <f t="shared" si="17"/>
        <v>0</v>
      </c>
      <c r="O65" s="11">
        <f t="shared" si="18"/>
        <v>0</v>
      </c>
      <c r="P65" s="11">
        <f t="shared" si="19"/>
        <v>1</v>
      </c>
      <c r="Q65" s="11">
        <v>1</v>
      </c>
    </row>
    <row r="66" spans="1:17" ht="22.5" x14ac:dyDescent="0.2">
      <c r="A66" s="25" t="s">
        <v>92</v>
      </c>
      <c r="B66" s="15" t="s">
        <v>81</v>
      </c>
      <c r="C66" s="11" t="s">
        <v>173</v>
      </c>
      <c r="D66" s="15" t="s">
        <v>33</v>
      </c>
      <c r="G66" s="10">
        <f t="shared" si="13"/>
        <v>1</v>
      </c>
      <c r="J66" s="10">
        <v>1</v>
      </c>
      <c r="K66" s="11">
        <f t="shared" si="14"/>
        <v>0</v>
      </c>
      <c r="L66" s="11">
        <f t="shared" si="15"/>
        <v>0</v>
      </c>
      <c r="M66" s="11">
        <f t="shared" si="16"/>
        <v>0</v>
      </c>
      <c r="N66" s="11">
        <f t="shared" si="17"/>
        <v>0</v>
      </c>
      <c r="O66" s="11">
        <f t="shared" si="18"/>
        <v>0</v>
      </c>
      <c r="P66" s="11">
        <f t="shared" si="19"/>
        <v>1</v>
      </c>
      <c r="Q66" s="11">
        <v>1</v>
      </c>
    </row>
    <row r="67" spans="1:17" ht="22.5" x14ac:dyDescent="0.2">
      <c r="A67" s="25" t="s">
        <v>92</v>
      </c>
      <c r="B67" s="11" t="s">
        <v>88</v>
      </c>
      <c r="C67" s="11" t="s">
        <v>174</v>
      </c>
      <c r="D67" s="11" t="s">
        <v>89</v>
      </c>
      <c r="E67" s="30">
        <v>1</v>
      </c>
      <c r="G67" s="10" t="str">
        <f t="shared" si="13"/>
        <v/>
      </c>
      <c r="J67" s="10">
        <v>1</v>
      </c>
      <c r="K67" s="11">
        <f t="shared" si="14"/>
        <v>0</v>
      </c>
      <c r="L67" s="11">
        <f t="shared" si="15"/>
        <v>0</v>
      </c>
      <c r="M67" s="11">
        <f t="shared" si="16"/>
        <v>1</v>
      </c>
      <c r="N67" s="11">
        <f t="shared" si="17"/>
        <v>0</v>
      </c>
      <c r="O67" s="11">
        <f t="shared" si="18"/>
        <v>0</v>
      </c>
      <c r="P67" s="11">
        <f t="shared" si="19"/>
        <v>0</v>
      </c>
      <c r="Q67" s="11">
        <v>1</v>
      </c>
    </row>
    <row r="68" spans="1:17" ht="22.5" x14ac:dyDescent="0.2">
      <c r="A68" s="25" t="s">
        <v>92</v>
      </c>
      <c r="B68" s="11" t="s">
        <v>201</v>
      </c>
      <c r="C68" s="11" t="s">
        <v>175</v>
      </c>
      <c r="D68" s="11" t="s">
        <v>7</v>
      </c>
      <c r="E68" s="30"/>
      <c r="F68" s="10">
        <v>1</v>
      </c>
      <c r="G68" s="10" t="str">
        <f t="shared" si="13"/>
        <v/>
      </c>
      <c r="J68" s="10">
        <v>1</v>
      </c>
      <c r="K68" s="11">
        <f t="shared" si="14"/>
        <v>0</v>
      </c>
      <c r="L68" s="11">
        <f t="shared" si="15"/>
        <v>0</v>
      </c>
      <c r="M68" s="11">
        <f t="shared" si="16"/>
        <v>0</v>
      </c>
      <c r="N68" s="11">
        <f t="shared" si="17"/>
        <v>0</v>
      </c>
      <c r="O68" s="11">
        <f t="shared" si="18"/>
        <v>0</v>
      </c>
      <c r="P68" s="11">
        <f t="shared" si="19"/>
        <v>1</v>
      </c>
      <c r="Q68" s="11">
        <v>1</v>
      </c>
    </row>
    <row r="69" spans="1:17" ht="22.5" x14ac:dyDescent="0.2">
      <c r="A69" s="25" t="s">
        <v>93</v>
      </c>
      <c r="B69" s="15" t="s">
        <v>81</v>
      </c>
      <c r="C69" s="11" t="s">
        <v>176</v>
      </c>
      <c r="D69" s="15" t="s">
        <v>33</v>
      </c>
      <c r="G69" s="10">
        <f t="shared" si="13"/>
        <v>1</v>
      </c>
      <c r="J69" s="10">
        <v>1</v>
      </c>
      <c r="K69" s="11">
        <f t="shared" si="14"/>
        <v>0</v>
      </c>
      <c r="L69" s="11">
        <f t="shared" si="15"/>
        <v>0</v>
      </c>
      <c r="M69" s="11">
        <f t="shared" si="16"/>
        <v>0</v>
      </c>
      <c r="N69" s="11">
        <f t="shared" si="17"/>
        <v>0</v>
      </c>
      <c r="O69" s="11">
        <f t="shared" si="18"/>
        <v>0</v>
      </c>
      <c r="P69" s="11">
        <f t="shared" si="19"/>
        <v>1</v>
      </c>
      <c r="Q69" s="11">
        <v>1</v>
      </c>
    </row>
    <row r="70" spans="1:17" ht="22.5" x14ac:dyDescent="0.2">
      <c r="A70" s="25" t="s">
        <v>93</v>
      </c>
      <c r="B70" s="11" t="s">
        <v>88</v>
      </c>
      <c r="C70" s="11" t="s">
        <v>177</v>
      </c>
      <c r="D70" s="11" t="s">
        <v>89</v>
      </c>
      <c r="E70" s="30">
        <v>1</v>
      </c>
      <c r="G70" s="10" t="str">
        <f t="shared" si="13"/>
        <v/>
      </c>
      <c r="J70" s="10">
        <v>1</v>
      </c>
      <c r="K70" s="11">
        <f t="shared" si="14"/>
        <v>0</v>
      </c>
      <c r="L70" s="11">
        <f t="shared" si="15"/>
        <v>0</v>
      </c>
      <c r="M70" s="11">
        <f t="shared" si="16"/>
        <v>1</v>
      </c>
      <c r="N70" s="11">
        <f t="shared" si="17"/>
        <v>0</v>
      </c>
      <c r="O70" s="11">
        <f t="shared" si="18"/>
        <v>0</v>
      </c>
      <c r="P70" s="11">
        <f t="shared" si="19"/>
        <v>0</v>
      </c>
      <c r="Q70" s="11">
        <v>1</v>
      </c>
    </row>
    <row r="71" spans="1:17" ht="22.5" x14ac:dyDescent="0.2">
      <c r="A71" s="25" t="s">
        <v>93</v>
      </c>
      <c r="B71" s="11" t="s">
        <v>201</v>
      </c>
      <c r="C71" s="11" t="s">
        <v>178</v>
      </c>
      <c r="D71" s="11" t="s">
        <v>7</v>
      </c>
      <c r="E71" s="30"/>
      <c r="F71" s="10">
        <v>1</v>
      </c>
      <c r="G71" s="10" t="str">
        <f t="shared" si="13"/>
        <v/>
      </c>
      <c r="J71" s="10">
        <v>1</v>
      </c>
      <c r="K71" s="11">
        <f t="shared" si="14"/>
        <v>0</v>
      </c>
      <c r="L71" s="11">
        <f t="shared" si="15"/>
        <v>0</v>
      </c>
      <c r="M71" s="11">
        <f t="shared" si="16"/>
        <v>0</v>
      </c>
      <c r="N71" s="11">
        <f t="shared" si="17"/>
        <v>0</v>
      </c>
      <c r="O71" s="11">
        <f t="shared" si="18"/>
        <v>0</v>
      </c>
      <c r="P71" s="11">
        <f t="shared" si="19"/>
        <v>1</v>
      </c>
      <c r="Q71" s="11">
        <v>1</v>
      </c>
    </row>
    <row r="72" spans="1:17" ht="33.75" x14ac:dyDescent="0.2">
      <c r="A72" s="25" t="s">
        <v>275</v>
      </c>
      <c r="B72" s="15" t="s">
        <v>81</v>
      </c>
      <c r="C72" s="11" t="s">
        <v>179</v>
      </c>
      <c r="D72" s="15" t="s">
        <v>33</v>
      </c>
      <c r="G72" s="10">
        <f t="shared" si="0"/>
        <v>1</v>
      </c>
      <c r="J72" s="10">
        <v>1</v>
      </c>
      <c r="K72" s="11">
        <f t="shared" si="7"/>
        <v>0</v>
      </c>
      <c r="L72" s="11">
        <f t="shared" si="8"/>
        <v>0</v>
      </c>
      <c r="M72" s="11">
        <f t="shared" si="9"/>
        <v>0</v>
      </c>
      <c r="N72" s="11">
        <f t="shared" si="10"/>
        <v>0</v>
      </c>
      <c r="O72" s="11">
        <f t="shared" si="11"/>
        <v>0</v>
      </c>
      <c r="P72" s="11">
        <f t="shared" si="12"/>
        <v>1</v>
      </c>
      <c r="Q72" s="11">
        <v>1</v>
      </c>
    </row>
    <row r="73" spans="1:17" ht="33.75" x14ac:dyDescent="0.2">
      <c r="A73" s="25" t="s">
        <v>275</v>
      </c>
      <c r="B73" s="11" t="s">
        <v>88</v>
      </c>
      <c r="C73" s="11" t="s">
        <v>180</v>
      </c>
      <c r="D73" s="11" t="s">
        <v>89</v>
      </c>
      <c r="E73" s="30">
        <v>1</v>
      </c>
      <c r="G73" s="10" t="str">
        <f t="shared" ref="G73:G126" si="20">IF(E73="",IF(F73="",1,""),"")</f>
        <v/>
      </c>
      <c r="J73" s="10">
        <v>1</v>
      </c>
      <c r="K73" s="11">
        <f t="shared" si="7"/>
        <v>0</v>
      </c>
      <c r="L73" s="11">
        <f t="shared" si="8"/>
        <v>0</v>
      </c>
      <c r="M73" s="11">
        <f t="shared" si="9"/>
        <v>1</v>
      </c>
      <c r="N73" s="11">
        <f t="shared" si="10"/>
        <v>0</v>
      </c>
      <c r="O73" s="11">
        <f t="shared" si="11"/>
        <v>0</v>
      </c>
      <c r="P73" s="11">
        <f t="shared" si="12"/>
        <v>0</v>
      </c>
      <c r="Q73" s="11">
        <v>1</v>
      </c>
    </row>
    <row r="74" spans="1:17" ht="33.75" x14ac:dyDescent="0.2">
      <c r="A74" s="25" t="s">
        <v>275</v>
      </c>
      <c r="B74" s="11" t="s">
        <v>201</v>
      </c>
      <c r="C74" s="11" t="s">
        <v>181</v>
      </c>
      <c r="D74" s="11" t="s">
        <v>7</v>
      </c>
      <c r="E74" s="30"/>
      <c r="F74" s="10">
        <v>1</v>
      </c>
      <c r="G74" s="10" t="str">
        <f t="shared" si="20"/>
        <v/>
      </c>
      <c r="J74" s="10">
        <v>1</v>
      </c>
      <c r="K74" s="11">
        <f t="shared" si="7"/>
        <v>0</v>
      </c>
      <c r="L74" s="11">
        <f t="shared" si="8"/>
        <v>0</v>
      </c>
      <c r="M74" s="11">
        <f t="shared" si="9"/>
        <v>0</v>
      </c>
      <c r="N74" s="11">
        <f t="shared" si="10"/>
        <v>0</v>
      </c>
      <c r="O74" s="11">
        <f t="shared" si="11"/>
        <v>0</v>
      </c>
      <c r="P74" s="11">
        <f t="shared" si="12"/>
        <v>1</v>
      </c>
      <c r="Q74" s="11">
        <v>1</v>
      </c>
    </row>
    <row r="75" spans="1:17" ht="33.75" x14ac:dyDescent="0.2">
      <c r="A75" s="25" t="s">
        <v>276</v>
      </c>
      <c r="B75" s="15" t="s">
        <v>81</v>
      </c>
      <c r="C75" s="11" t="s">
        <v>182</v>
      </c>
      <c r="D75" s="15" t="s">
        <v>33</v>
      </c>
      <c r="G75" s="10">
        <f t="shared" si="20"/>
        <v>1</v>
      </c>
      <c r="J75" s="10">
        <v>1</v>
      </c>
      <c r="K75" s="11">
        <f t="shared" si="7"/>
        <v>0</v>
      </c>
      <c r="L75" s="11">
        <f t="shared" si="8"/>
        <v>0</v>
      </c>
      <c r="M75" s="11">
        <f t="shared" si="9"/>
        <v>0</v>
      </c>
      <c r="N75" s="11">
        <f t="shared" si="10"/>
        <v>0</v>
      </c>
      <c r="O75" s="11">
        <f t="shared" si="11"/>
        <v>0</v>
      </c>
      <c r="P75" s="11">
        <f t="shared" si="12"/>
        <v>1</v>
      </c>
      <c r="Q75" s="11">
        <v>1</v>
      </c>
    </row>
    <row r="76" spans="1:17" ht="33.75" x14ac:dyDescent="0.2">
      <c r="A76" s="25" t="s">
        <v>276</v>
      </c>
      <c r="B76" s="11" t="s">
        <v>88</v>
      </c>
      <c r="C76" s="11" t="s">
        <v>183</v>
      </c>
      <c r="D76" s="11" t="s">
        <v>89</v>
      </c>
      <c r="E76" s="30">
        <v>1</v>
      </c>
      <c r="G76" s="10" t="str">
        <f t="shared" si="20"/>
        <v/>
      </c>
      <c r="J76" s="10">
        <v>1</v>
      </c>
      <c r="K76" s="11">
        <f t="shared" si="7"/>
        <v>0</v>
      </c>
      <c r="L76" s="11">
        <f t="shared" si="8"/>
        <v>0</v>
      </c>
      <c r="M76" s="11">
        <f t="shared" si="9"/>
        <v>1</v>
      </c>
      <c r="N76" s="11">
        <f t="shared" si="10"/>
        <v>0</v>
      </c>
      <c r="O76" s="11">
        <f t="shared" si="11"/>
        <v>0</v>
      </c>
      <c r="P76" s="11">
        <f t="shared" si="12"/>
        <v>0</v>
      </c>
      <c r="Q76" s="11">
        <v>1</v>
      </c>
    </row>
    <row r="77" spans="1:17" ht="33.75" x14ac:dyDescent="0.2">
      <c r="A77" s="25" t="s">
        <v>276</v>
      </c>
      <c r="B77" s="11" t="s">
        <v>201</v>
      </c>
      <c r="C77" s="11" t="s">
        <v>184</v>
      </c>
      <c r="D77" s="11" t="s">
        <v>7</v>
      </c>
      <c r="E77" s="30"/>
      <c r="F77" s="10">
        <v>1</v>
      </c>
      <c r="G77" s="10" t="str">
        <f t="shared" si="20"/>
        <v/>
      </c>
      <c r="J77" s="10">
        <v>1</v>
      </c>
      <c r="K77" s="11">
        <f t="shared" si="7"/>
        <v>0</v>
      </c>
      <c r="L77" s="11">
        <f t="shared" si="8"/>
        <v>0</v>
      </c>
      <c r="M77" s="11">
        <f t="shared" si="9"/>
        <v>0</v>
      </c>
      <c r="N77" s="11">
        <f t="shared" si="10"/>
        <v>0</v>
      </c>
      <c r="O77" s="11">
        <f t="shared" si="11"/>
        <v>0</v>
      </c>
      <c r="P77" s="11">
        <f t="shared" si="12"/>
        <v>1</v>
      </c>
      <c r="Q77" s="11">
        <v>1</v>
      </c>
    </row>
    <row r="78" spans="1:17" ht="33.75" x14ac:dyDescent="0.2">
      <c r="A78" s="25" t="s">
        <v>277</v>
      </c>
      <c r="B78" s="15" t="s">
        <v>81</v>
      </c>
      <c r="C78" s="11" t="s">
        <v>185</v>
      </c>
      <c r="D78" s="15" t="s">
        <v>33</v>
      </c>
      <c r="G78" s="10">
        <f t="shared" si="20"/>
        <v>1</v>
      </c>
      <c r="J78" s="10">
        <v>1</v>
      </c>
      <c r="K78" s="11">
        <f t="shared" si="7"/>
        <v>0</v>
      </c>
      <c r="L78" s="11">
        <f t="shared" si="8"/>
        <v>0</v>
      </c>
      <c r="M78" s="11">
        <f t="shared" si="9"/>
        <v>0</v>
      </c>
      <c r="N78" s="11">
        <f t="shared" si="10"/>
        <v>0</v>
      </c>
      <c r="O78" s="11">
        <f t="shared" si="11"/>
        <v>0</v>
      </c>
      <c r="P78" s="11">
        <f t="shared" si="12"/>
        <v>1</v>
      </c>
      <c r="Q78" s="11">
        <v>1</v>
      </c>
    </row>
    <row r="79" spans="1:17" ht="33.75" x14ac:dyDescent="0.2">
      <c r="A79" s="25" t="s">
        <v>277</v>
      </c>
      <c r="B79" s="11" t="s">
        <v>88</v>
      </c>
      <c r="C79" s="11" t="s">
        <v>186</v>
      </c>
      <c r="D79" s="11" t="s">
        <v>89</v>
      </c>
      <c r="E79" s="30">
        <v>1</v>
      </c>
      <c r="G79" s="10" t="str">
        <f t="shared" si="20"/>
        <v/>
      </c>
      <c r="J79" s="10">
        <v>1</v>
      </c>
      <c r="K79" s="11">
        <f t="shared" si="7"/>
        <v>0</v>
      </c>
      <c r="L79" s="11">
        <f t="shared" si="8"/>
        <v>0</v>
      </c>
      <c r="M79" s="11">
        <f t="shared" si="9"/>
        <v>1</v>
      </c>
      <c r="N79" s="11">
        <f t="shared" si="10"/>
        <v>0</v>
      </c>
      <c r="O79" s="11">
        <f t="shared" si="11"/>
        <v>0</v>
      </c>
      <c r="P79" s="11">
        <f t="shared" si="12"/>
        <v>0</v>
      </c>
      <c r="Q79" s="11">
        <v>1</v>
      </c>
    </row>
    <row r="80" spans="1:17" ht="33.75" x14ac:dyDescent="0.2">
      <c r="A80" s="25" t="s">
        <v>277</v>
      </c>
      <c r="B80" s="11" t="s">
        <v>201</v>
      </c>
      <c r="C80" s="11" t="s">
        <v>187</v>
      </c>
      <c r="D80" s="11" t="s">
        <v>7</v>
      </c>
      <c r="E80" s="30"/>
      <c r="F80" s="10">
        <v>1</v>
      </c>
      <c r="G80" s="10" t="str">
        <f t="shared" si="20"/>
        <v/>
      </c>
      <c r="J80" s="10">
        <v>1</v>
      </c>
      <c r="K80" s="11">
        <f t="shared" si="7"/>
        <v>0</v>
      </c>
      <c r="L80" s="11">
        <f t="shared" si="8"/>
        <v>0</v>
      </c>
      <c r="M80" s="11">
        <f t="shared" si="9"/>
        <v>0</v>
      </c>
      <c r="N80" s="11">
        <f t="shared" si="10"/>
        <v>0</v>
      </c>
      <c r="O80" s="11">
        <f t="shared" si="11"/>
        <v>0</v>
      </c>
      <c r="P80" s="11">
        <f t="shared" si="12"/>
        <v>1</v>
      </c>
      <c r="Q80" s="11">
        <v>1</v>
      </c>
    </row>
    <row r="81" spans="1:24" ht="22.5" x14ac:dyDescent="0.2">
      <c r="A81" s="19" t="s">
        <v>59</v>
      </c>
      <c r="B81" s="15" t="s">
        <v>60</v>
      </c>
      <c r="C81" s="11" t="s">
        <v>188</v>
      </c>
      <c r="D81" s="15" t="s">
        <v>33</v>
      </c>
      <c r="G81" s="10">
        <f t="shared" ref="G81:G94" si="21">IF(E81="",IF(F81="",1,""),"")</f>
        <v>1</v>
      </c>
      <c r="J81" s="10">
        <v>1</v>
      </c>
      <c r="K81" s="11">
        <f t="shared" ref="K81:K94" si="22">IF($E81=1,H81,0)</f>
        <v>0</v>
      </c>
      <c r="L81" s="11">
        <f t="shared" si="8"/>
        <v>0</v>
      </c>
      <c r="M81" s="11">
        <f t="shared" si="9"/>
        <v>0</v>
      </c>
      <c r="N81" s="11">
        <f t="shared" ref="N81:N94" si="23">IF($E81&lt;&gt;1,H81,0)</f>
        <v>0</v>
      </c>
      <c r="O81" s="11">
        <f t="shared" si="11"/>
        <v>0</v>
      </c>
      <c r="P81" s="11">
        <f t="shared" si="12"/>
        <v>1</v>
      </c>
      <c r="Q81" s="11">
        <v>1</v>
      </c>
    </row>
    <row r="82" spans="1:24" x14ac:dyDescent="0.2">
      <c r="A82" s="19" t="s">
        <v>59</v>
      </c>
      <c r="B82" s="15" t="s">
        <v>270</v>
      </c>
      <c r="C82" s="11" t="s">
        <v>189</v>
      </c>
      <c r="D82" s="11" t="s">
        <v>7</v>
      </c>
      <c r="G82" s="10">
        <f t="shared" si="21"/>
        <v>1</v>
      </c>
      <c r="J82" s="10">
        <v>1</v>
      </c>
      <c r="K82" s="11">
        <f t="shared" si="22"/>
        <v>0</v>
      </c>
      <c r="L82" s="11">
        <f t="shared" si="8"/>
        <v>0</v>
      </c>
      <c r="M82" s="11">
        <f t="shared" si="9"/>
        <v>0</v>
      </c>
      <c r="N82" s="11">
        <f t="shared" si="23"/>
        <v>0</v>
      </c>
      <c r="O82" s="11">
        <f t="shared" si="11"/>
        <v>0</v>
      </c>
      <c r="P82" s="11">
        <f t="shared" si="12"/>
        <v>1</v>
      </c>
      <c r="Q82" s="11">
        <v>1</v>
      </c>
    </row>
    <row r="83" spans="1:24" ht="22.5" x14ac:dyDescent="0.2">
      <c r="A83" s="19" t="s">
        <v>75</v>
      </c>
      <c r="B83" s="15" t="s">
        <v>81</v>
      </c>
      <c r="C83" s="11" t="s">
        <v>190</v>
      </c>
      <c r="D83" s="15" t="s">
        <v>33</v>
      </c>
      <c r="G83" s="10">
        <f t="shared" si="21"/>
        <v>1</v>
      </c>
      <c r="J83" s="10">
        <v>1</v>
      </c>
      <c r="K83" s="11">
        <f t="shared" si="22"/>
        <v>0</v>
      </c>
      <c r="L83" s="11">
        <f t="shared" si="8"/>
        <v>0</v>
      </c>
      <c r="M83" s="11">
        <f t="shared" si="9"/>
        <v>0</v>
      </c>
      <c r="N83" s="11">
        <f t="shared" si="23"/>
        <v>0</v>
      </c>
      <c r="O83" s="11">
        <f t="shared" si="11"/>
        <v>0</v>
      </c>
      <c r="P83" s="11">
        <f t="shared" si="12"/>
        <v>1</v>
      </c>
      <c r="Q83" s="11">
        <v>1</v>
      </c>
    </row>
    <row r="84" spans="1:24" ht="22.5" x14ac:dyDescent="0.2">
      <c r="A84" s="19" t="s">
        <v>76</v>
      </c>
      <c r="B84" s="11" t="s">
        <v>88</v>
      </c>
      <c r="C84" s="11" t="s">
        <v>191</v>
      </c>
      <c r="D84" s="11" t="s">
        <v>89</v>
      </c>
      <c r="E84" s="30">
        <v>1</v>
      </c>
      <c r="G84" s="10" t="str">
        <f t="shared" si="21"/>
        <v/>
      </c>
      <c r="J84" s="10">
        <v>1</v>
      </c>
      <c r="K84" s="11">
        <f t="shared" si="22"/>
        <v>0</v>
      </c>
      <c r="L84" s="11">
        <f t="shared" si="8"/>
        <v>0</v>
      </c>
      <c r="M84" s="11">
        <f t="shared" si="9"/>
        <v>1</v>
      </c>
      <c r="N84" s="11">
        <f t="shared" si="23"/>
        <v>0</v>
      </c>
      <c r="O84" s="11">
        <f t="shared" si="11"/>
        <v>0</v>
      </c>
      <c r="P84" s="11">
        <f t="shared" si="12"/>
        <v>0</v>
      </c>
      <c r="Q84" s="11">
        <v>1</v>
      </c>
    </row>
    <row r="85" spans="1:24" ht="22.5" x14ac:dyDescent="0.2">
      <c r="A85" s="19" t="s">
        <v>76</v>
      </c>
      <c r="B85" s="11" t="s">
        <v>201</v>
      </c>
      <c r="C85" s="11" t="s">
        <v>192</v>
      </c>
      <c r="D85" s="11" t="s">
        <v>7</v>
      </c>
      <c r="E85" s="30"/>
      <c r="F85" s="10">
        <v>1</v>
      </c>
      <c r="G85" s="10" t="str">
        <f t="shared" si="21"/>
        <v/>
      </c>
      <c r="J85" s="10">
        <v>1</v>
      </c>
      <c r="K85" s="11">
        <f t="shared" si="22"/>
        <v>0</v>
      </c>
      <c r="L85" s="11">
        <f t="shared" si="8"/>
        <v>0</v>
      </c>
      <c r="M85" s="11">
        <f t="shared" si="9"/>
        <v>0</v>
      </c>
      <c r="N85" s="11">
        <f t="shared" si="23"/>
        <v>0</v>
      </c>
      <c r="O85" s="11">
        <f t="shared" si="11"/>
        <v>0</v>
      </c>
      <c r="P85" s="11">
        <f t="shared" si="12"/>
        <v>1</v>
      </c>
      <c r="Q85" s="11">
        <v>1</v>
      </c>
    </row>
    <row r="86" spans="1:24" ht="22.5" x14ac:dyDescent="0.2">
      <c r="A86" s="19" t="s">
        <v>77</v>
      </c>
      <c r="B86" s="15" t="s">
        <v>81</v>
      </c>
      <c r="C86" s="11" t="s">
        <v>193</v>
      </c>
      <c r="D86" s="15" t="s">
        <v>33</v>
      </c>
      <c r="G86" s="10">
        <f t="shared" si="21"/>
        <v>1</v>
      </c>
      <c r="J86" s="10">
        <v>1</v>
      </c>
      <c r="K86" s="11">
        <f t="shared" si="22"/>
        <v>0</v>
      </c>
      <c r="L86" s="11">
        <f t="shared" si="8"/>
        <v>0</v>
      </c>
      <c r="M86" s="11">
        <f t="shared" si="9"/>
        <v>0</v>
      </c>
      <c r="N86" s="11">
        <f t="shared" si="23"/>
        <v>0</v>
      </c>
      <c r="O86" s="11">
        <f t="shared" si="11"/>
        <v>0</v>
      </c>
      <c r="P86" s="11">
        <f t="shared" si="12"/>
        <v>1</v>
      </c>
      <c r="Q86" s="11">
        <v>1</v>
      </c>
    </row>
    <row r="87" spans="1:24" ht="22.5" x14ac:dyDescent="0.2">
      <c r="A87" s="19" t="s">
        <v>78</v>
      </c>
      <c r="B87" s="11" t="s">
        <v>88</v>
      </c>
      <c r="C87" s="11" t="s">
        <v>194</v>
      </c>
      <c r="D87" s="11" t="s">
        <v>89</v>
      </c>
      <c r="E87" s="30">
        <v>1</v>
      </c>
      <c r="G87" s="10" t="str">
        <f t="shared" si="21"/>
        <v/>
      </c>
      <c r="J87" s="10">
        <v>1</v>
      </c>
      <c r="K87" s="11">
        <f t="shared" si="22"/>
        <v>0</v>
      </c>
      <c r="L87" s="11">
        <f t="shared" si="8"/>
        <v>0</v>
      </c>
      <c r="M87" s="11">
        <f t="shared" si="9"/>
        <v>1</v>
      </c>
      <c r="N87" s="11">
        <f t="shared" si="23"/>
        <v>0</v>
      </c>
      <c r="O87" s="11">
        <f t="shared" si="11"/>
        <v>0</v>
      </c>
      <c r="P87" s="11">
        <f t="shared" si="12"/>
        <v>0</v>
      </c>
      <c r="Q87" s="11">
        <v>1</v>
      </c>
    </row>
    <row r="88" spans="1:24" ht="22.5" x14ac:dyDescent="0.2">
      <c r="A88" s="19" t="s">
        <v>78</v>
      </c>
      <c r="B88" s="11" t="s">
        <v>201</v>
      </c>
      <c r="C88" s="11" t="s">
        <v>195</v>
      </c>
      <c r="D88" s="11" t="s">
        <v>7</v>
      </c>
      <c r="E88" s="30"/>
      <c r="F88" s="10">
        <v>1</v>
      </c>
      <c r="G88" s="10" t="str">
        <f t="shared" si="21"/>
        <v/>
      </c>
      <c r="J88" s="10">
        <v>1</v>
      </c>
      <c r="K88" s="11">
        <f t="shared" si="22"/>
        <v>0</v>
      </c>
      <c r="L88" s="11">
        <f t="shared" si="8"/>
        <v>0</v>
      </c>
      <c r="M88" s="11">
        <f t="shared" si="9"/>
        <v>0</v>
      </c>
      <c r="N88" s="11">
        <f t="shared" si="23"/>
        <v>0</v>
      </c>
      <c r="O88" s="11">
        <f t="shared" si="11"/>
        <v>0</v>
      </c>
      <c r="P88" s="11">
        <f t="shared" si="12"/>
        <v>1</v>
      </c>
      <c r="Q88" s="11">
        <v>1</v>
      </c>
    </row>
    <row r="89" spans="1:24" ht="22.5" x14ac:dyDescent="0.2">
      <c r="A89" s="19" t="s">
        <v>79</v>
      </c>
      <c r="B89" s="15" t="s">
        <v>81</v>
      </c>
      <c r="C89" s="11" t="s">
        <v>196</v>
      </c>
      <c r="D89" s="15" t="s">
        <v>33</v>
      </c>
      <c r="G89" s="10">
        <f t="shared" si="21"/>
        <v>1</v>
      </c>
      <c r="J89" s="10">
        <v>1</v>
      </c>
      <c r="K89" s="11">
        <f t="shared" si="22"/>
        <v>0</v>
      </c>
      <c r="L89" s="11">
        <f t="shared" si="8"/>
        <v>0</v>
      </c>
      <c r="M89" s="11">
        <f t="shared" si="9"/>
        <v>0</v>
      </c>
      <c r="N89" s="11">
        <f t="shared" si="23"/>
        <v>0</v>
      </c>
      <c r="O89" s="11">
        <f t="shared" si="11"/>
        <v>0</v>
      </c>
      <c r="P89" s="11">
        <f t="shared" si="12"/>
        <v>1</v>
      </c>
      <c r="Q89" s="11">
        <v>1</v>
      </c>
    </row>
    <row r="90" spans="1:24" ht="22.5" x14ac:dyDescent="0.2">
      <c r="A90" s="19" t="s">
        <v>79</v>
      </c>
      <c r="B90" s="11" t="s">
        <v>88</v>
      </c>
      <c r="C90" s="11" t="s">
        <v>197</v>
      </c>
      <c r="D90" s="11" t="s">
        <v>89</v>
      </c>
      <c r="E90" s="30">
        <v>1</v>
      </c>
      <c r="G90" s="10" t="str">
        <f t="shared" si="21"/>
        <v/>
      </c>
      <c r="J90" s="10">
        <v>1</v>
      </c>
      <c r="K90" s="11">
        <f t="shared" si="22"/>
        <v>0</v>
      </c>
      <c r="L90" s="11">
        <f t="shared" si="8"/>
        <v>0</v>
      </c>
      <c r="M90" s="11">
        <f t="shared" si="9"/>
        <v>1</v>
      </c>
      <c r="N90" s="11">
        <f t="shared" si="23"/>
        <v>0</v>
      </c>
      <c r="O90" s="11">
        <f t="shared" si="11"/>
        <v>0</v>
      </c>
      <c r="P90" s="11">
        <f t="shared" si="12"/>
        <v>0</v>
      </c>
      <c r="Q90" s="11">
        <v>1</v>
      </c>
    </row>
    <row r="91" spans="1:24" ht="22.5" x14ac:dyDescent="0.2">
      <c r="A91" s="19" t="s">
        <v>79</v>
      </c>
      <c r="B91" s="11" t="s">
        <v>201</v>
      </c>
      <c r="C91" s="11" t="s">
        <v>198</v>
      </c>
      <c r="D91" s="11" t="s">
        <v>7</v>
      </c>
      <c r="E91" s="30"/>
      <c r="F91" s="10">
        <v>1</v>
      </c>
      <c r="G91" s="10" t="str">
        <f t="shared" si="21"/>
        <v/>
      </c>
      <c r="J91" s="10">
        <v>1</v>
      </c>
      <c r="K91" s="11">
        <f t="shared" si="22"/>
        <v>0</v>
      </c>
      <c r="L91" s="11">
        <f t="shared" si="8"/>
        <v>0</v>
      </c>
      <c r="M91" s="11">
        <f t="shared" si="9"/>
        <v>0</v>
      </c>
      <c r="N91" s="11">
        <f t="shared" si="23"/>
        <v>0</v>
      </c>
      <c r="O91" s="11">
        <f t="shared" si="11"/>
        <v>0</v>
      </c>
      <c r="P91" s="11">
        <f t="shared" si="12"/>
        <v>1</v>
      </c>
      <c r="Q91" s="11">
        <v>1</v>
      </c>
    </row>
    <row r="92" spans="1:24" ht="22.5" x14ac:dyDescent="0.2">
      <c r="A92" s="19" t="s">
        <v>80</v>
      </c>
      <c r="B92" s="15" t="s">
        <v>81</v>
      </c>
      <c r="C92" s="11" t="s">
        <v>199</v>
      </c>
      <c r="D92" s="15" t="s">
        <v>33</v>
      </c>
      <c r="G92" s="10">
        <f t="shared" si="21"/>
        <v>1</v>
      </c>
      <c r="J92" s="10">
        <v>1</v>
      </c>
      <c r="K92" s="11">
        <f t="shared" si="22"/>
        <v>0</v>
      </c>
      <c r="L92" s="11">
        <f t="shared" si="8"/>
        <v>0</v>
      </c>
      <c r="M92" s="11">
        <f t="shared" si="9"/>
        <v>0</v>
      </c>
      <c r="N92" s="11">
        <f t="shared" si="23"/>
        <v>0</v>
      </c>
      <c r="O92" s="11">
        <f t="shared" si="11"/>
        <v>0</v>
      </c>
      <c r="P92" s="11">
        <f t="shared" si="12"/>
        <v>1</v>
      </c>
      <c r="Q92" s="11">
        <v>1</v>
      </c>
    </row>
    <row r="93" spans="1:24" ht="22.5" x14ac:dyDescent="0.2">
      <c r="A93" s="19" t="s">
        <v>80</v>
      </c>
      <c r="B93" s="11" t="s">
        <v>88</v>
      </c>
      <c r="C93" s="11" t="s">
        <v>200</v>
      </c>
      <c r="D93" s="11" t="s">
        <v>89</v>
      </c>
      <c r="E93" s="30">
        <v>1</v>
      </c>
      <c r="G93" s="10" t="str">
        <f t="shared" si="21"/>
        <v/>
      </c>
      <c r="J93" s="10">
        <v>1</v>
      </c>
      <c r="K93" s="11">
        <f t="shared" si="22"/>
        <v>0</v>
      </c>
      <c r="L93" s="11">
        <f t="shared" si="8"/>
        <v>0</v>
      </c>
      <c r="M93" s="11">
        <f t="shared" si="9"/>
        <v>1</v>
      </c>
      <c r="N93" s="11">
        <f t="shared" si="23"/>
        <v>0</v>
      </c>
      <c r="O93" s="11">
        <f t="shared" si="11"/>
        <v>0</v>
      </c>
      <c r="P93" s="11">
        <f t="shared" si="12"/>
        <v>0</v>
      </c>
      <c r="Q93" s="11">
        <v>1</v>
      </c>
    </row>
    <row r="94" spans="1:24" ht="22.5" x14ac:dyDescent="0.2">
      <c r="A94" s="19" t="s">
        <v>80</v>
      </c>
      <c r="B94" s="11" t="s">
        <v>201</v>
      </c>
      <c r="C94" s="11" t="s">
        <v>202</v>
      </c>
      <c r="D94" s="11" t="s">
        <v>7</v>
      </c>
      <c r="E94" s="30"/>
      <c r="F94" s="10">
        <v>1</v>
      </c>
      <c r="G94" s="10" t="str">
        <f t="shared" si="21"/>
        <v/>
      </c>
      <c r="J94" s="10">
        <v>1</v>
      </c>
      <c r="K94" s="11">
        <f t="shared" si="22"/>
        <v>0</v>
      </c>
      <c r="L94" s="11">
        <f t="shared" si="8"/>
        <v>0</v>
      </c>
      <c r="M94" s="11">
        <f t="shared" si="9"/>
        <v>0</v>
      </c>
      <c r="N94" s="11">
        <f t="shared" si="23"/>
        <v>0</v>
      </c>
      <c r="O94" s="11">
        <f t="shared" si="11"/>
        <v>0</v>
      </c>
      <c r="P94" s="11">
        <f t="shared" si="12"/>
        <v>1</v>
      </c>
      <c r="Q94" s="11">
        <v>1</v>
      </c>
    </row>
    <row r="95" spans="1:24" s="1" customFormat="1" x14ac:dyDescent="0.2">
      <c r="A95" s="26" t="s">
        <v>109</v>
      </c>
      <c r="B95" s="1" t="s">
        <v>336</v>
      </c>
      <c r="C95" s="11" t="s">
        <v>203</v>
      </c>
      <c r="D95" s="4" t="s">
        <v>33</v>
      </c>
      <c r="E95" s="2">
        <v>1</v>
      </c>
      <c r="F95" s="2"/>
      <c r="G95" s="10" t="str">
        <f t="shared" si="20"/>
        <v/>
      </c>
      <c r="H95" s="2">
        <v>1</v>
      </c>
      <c r="I95" s="2"/>
      <c r="J95" s="2"/>
      <c r="K95" s="11">
        <f t="shared" si="7"/>
        <v>1</v>
      </c>
      <c r="L95" s="11">
        <f t="shared" si="8"/>
        <v>0</v>
      </c>
      <c r="M95" s="11">
        <f t="shared" si="9"/>
        <v>0</v>
      </c>
      <c r="N95" s="11">
        <f t="shared" si="10"/>
        <v>0</v>
      </c>
      <c r="O95" s="11">
        <f t="shared" si="11"/>
        <v>0</v>
      </c>
      <c r="P95" s="11">
        <f t="shared" si="12"/>
        <v>0</v>
      </c>
      <c r="Q95" s="11">
        <v>1</v>
      </c>
      <c r="T95" s="5"/>
      <c r="U95" s="5"/>
      <c r="V95" s="5"/>
      <c r="W95" s="1" t="s">
        <v>14</v>
      </c>
    </row>
    <row r="96" spans="1:24" s="4" customFormat="1" x14ac:dyDescent="0.2">
      <c r="A96" s="26" t="s">
        <v>109</v>
      </c>
      <c r="B96" s="4" t="s">
        <v>384</v>
      </c>
      <c r="C96" s="11" t="s">
        <v>204</v>
      </c>
      <c r="D96" s="4" t="s">
        <v>317</v>
      </c>
      <c r="E96" s="3">
        <v>1</v>
      </c>
      <c r="F96" s="3"/>
      <c r="G96" s="10" t="str">
        <f t="shared" si="20"/>
        <v/>
      </c>
      <c r="H96" s="3">
        <v>1</v>
      </c>
      <c r="I96" s="3"/>
      <c r="J96" s="3"/>
      <c r="K96" s="11">
        <f t="shared" ref="K96:M97" si="24">IF($E96=1,H96,0)</f>
        <v>1</v>
      </c>
      <c r="L96" s="11">
        <f t="shared" si="24"/>
        <v>0</v>
      </c>
      <c r="M96" s="11">
        <f t="shared" si="24"/>
        <v>0</v>
      </c>
      <c r="N96" s="11">
        <f t="shared" ref="N96:P97" si="25">IF($E96&lt;&gt;1,H96,0)</f>
        <v>0</v>
      </c>
      <c r="O96" s="11">
        <f t="shared" si="25"/>
        <v>0</v>
      </c>
      <c r="P96" s="11">
        <f t="shared" si="25"/>
        <v>0</v>
      </c>
      <c r="Q96" s="11">
        <v>1</v>
      </c>
      <c r="T96" s="6"/>
      <c r="U96" s="6"/>
      <c r="V96" s="6"/>
      <c r="W96" s="1" t="s">
        <v>14</v>
      </c>
      <c r="X96" s="1"/>
    </row>
    <row r="97" spans="1:25" s="4" customFormat="1" x14ac:dyDescent="0.2">
      <c r="A97" s="26" t="s">
        <v>109</v>
      </c>
      <c r="B97" s="4" t="s">
        <v>278</v>
      </c>
      <c r="C97" s="11" t="s">
        <v>205</v>
      </c>
      <c r="D97" s="4" t="s">
        <v>33</v>
      </c>
      <c r="E97" s="3">
        <v>1</v>
      </c>
      <c r="F97" s="3"/>
      <c r="G97" s="10" t="str">
        <f t="shared" si="20"/>
        <v/>
      </c>
      <c r="H97" s="3"/>
      <c r="I97" s="3"/>
      <c r="J97" s="3">
        <v>1</v>
      </c>
      <c r="K97" s="11">
        <f t="shared" si="24"/>
        <v>0</v>
      </c>
      <c r="L97" s="11">
        <f t="shared" si="24"/>
        <v>0</v>
      </c>
      <c r="M97" s="11">
        <f t="shared" si="24"/>
        <v>1</v>
      </c>
      <c r="N97" s="11">
        <f t="shared" si="25"/>
        <v>0</v>
      </c>
      <c r="O97" s="11">
        <f t="shared" si="25"/>
        <v>0</v>
      </c>
      <c r="P97" s="11">
        <f t="shared" si="25"/>
        <v>0</v>
      </c>
      <c r="Q97" s="11">
        <v>1</v>
      </c>
      <c r="T97" s="6"/>
      <c r="U97" s="6"/>
      <c r="V97" s="6"/>
      <c r="W97" s="1" t="s">
        <v>14</v>
      </c>
      <c r="X97" s="1"/>
    </row>
    <row r="98" spans="1:25" s="4" customFormat="1" x14ac:dyDescent="0.2">
      <c r="A98" s="26" t="s">
        <v>109</v>
      </c>
      <c r="B98" s="4" t="s">
        <v>279</v>
      </c>
      <c r="C98" s="11" t="s">
        <v>206</v>
      </c>
      <c r="D98" s="4" t="s">
        <v>33</v>
      </c>
      <c r="E98" s="3"/>
      <c r="F98" s="3"/>
      <c r="G98" s="10">
        <f t="shared" si="20"/>
        <v>1</v>
      </c>
      <c r="H98" s="3"/>
      <c r="I98" s="3"/>
      <c r="J98" s="3">
        <v>1</v>
      </c>
      <c r="K98" s="11">
        <f t="shared" si="7"/>
        <v>0</v>
      </c>
      <c r="L98" s="11">
        <f t="shared" si="8"/>
        <v>0</v>
      </c>
      <c r="M98" s="11">
        <f t="shared" si="9"/>
        <v>0</v>
      </c>
      <c r="N98" s="11">
        <f t="shared" si="10"/>
        <v>0</v>
      </c>
      <c r="O98" s="11">
        <f t="shared" si="11"/>
        <v>0</v>
      </c>
      <c r="P98" s="11">
        <f t="shared" si="12"/>
        <v>1</v>
      </c>
      <c r="Q98" s="11">
        <v>1</v>
      </c>
      <c r="T98" s="6"/>
      <c r="U98" s="6"/>
      <c r="V98" s="6"/>
      <c r="W98" s="1" t="s">
        <v>14</v>
      </c>
      <c r="X98" s="1"/>
    </row>
    <row r="99" spans="1:25" s="4" customFormat="1" x14ac:dyDescent="0.2">
      <c r="A99" s="26" t="s">
        <v>109</v>
      </c>
      <c r="B99" s="4" t="s">
        <v>254</v>
      </c>
      <c r="C99" s="11" t="s">
        <v>207</v>
      </c>
      <c r="D99" s="1" t="s">
        <v>1</v>
      </c>
      <c r="E99" s="3"/>
      <c r="F99" s="3"/>
      <c r="G99" s="10">
        <f t="shared" si="20"/>
        <v>1</v>
      </c>
      <c r="H99" s="3"/>
      <c r="I99" s="3">
        <v>1</v>
      </c>
      <c r="J99" s="3"/>
      <c r="K99" s="11">
        <f t="shared" si="7"/>
        <v>0</v>
      </c>
      <c r="L99" s="11">
        <f t="shared" si="8"/>
        <v>0</v>
      </c>
      <c r="M99" s="11">
        <f t="shared" si="9"/>
        <v>0</v>
      </c>
      <c r="N99" s="11">
        <f t="shared" si="10"/>
        <v>0</v>
      </c>
      <c r="O99" s="11">
        <f t="shared" si="11"/>
        <v>1</v>
      </c>
      <c r="P99" s="11">
        <f t="shared" si="12"/>
        <v>0</v>
      </c>
      <c r="Q99" s="11">
        <v>1</v>
      </c>
      <c r="T99" s="6"/>
      <c r="U99" s="6"/>
      <c r="V99" s="6"/>
      <c r="W99" s="1" t="s">
        <v>14</v>
      </c>
      <c r="X99" s="1"/>
    </row>
    <row r="100" spans="1:25" s="4" customFormat="1" x14ac:dyDescent="0.2">
      <c r="A100" s="26" t="s">
        <v>109</v>
      </c>
      <c r="B100" s="1" t="s">
        <v>31</v>
      </c>
      <c r="C100" s="11" t="s">
        <v>208</v>
      </c>
      <c r="D100" s="1" t="s">
        <v>32</v>
      </c>
      <c r="E100" s="3">
        <v>1</v>
      </c>
      <c r="F100" s="3"/>
      <c r="G100" s="10" t="str">
        <f t="shared" si="20"/>
        <v/>
      </c>
      <c r="H100" s="3"/>
      <c r="I100" s="3">
        <v>1</v>
      </c>
      <c r="J100" s="3"/>
      <c r="K100" s="11">
        <f t="shared" si="7"/>
        <v>0</v>
      </c>
      <c r="L100" s="11">
        <f t="shared" si="8"/>
        <v>1</v>
      </c>
      <c r="M100" s="11">
        <f t="shared" si="9"/>
        <v>0</v>
      </c>
      <c r="N100" s="11">
        <f t="shared" si="10"/>
        <v>0</v>
      </c>
      <c r="O100" s="11">
        <f t="shared" si="11"/>
        <v>0</v>
      </c>
      <c r="P100" s="11">
        <f t="shared" si="12"/>
        <v>0</v>
      </c>
      <c r="Q100" s="11">
        <v>1</v>
      </c>
      <c r="T100" s="6"/>
      <c r="U100" s="6"/>
      <c r="V100" s="6"/>
      <c r="W100" s="1" t="s">
        <v>14</v>
      </c>
      <c r="X100" s="1"/>
    </row>
    <row r="101" spans="1:25" s="4" customFormat="1" x14ac:dyDescent="0.2">
      <c r="A101" s="26" t="s">
        <v>109</v>
      </c>
      <c r="B101" s="4" t="s">
        <v>12</v>
      </c>
      <c r="C101" s="11" t="s">
        <v>209</v>
      </c>
      <c r="D101" s="1" t="s">
        <v>2</v>
      </c>
      <c r="E101" s="3"/>
      <c r="F101" s="2"/>
      <c r="G101" s="10">
        <f t="shared" si="20"/>
        <v>1</v>
      </c>
      <c r="H101" s="2"/>
      <c r="I101" s="2"/>
      <c r="J101" s="2">
        <v>1</v>
      </c>
      <c r="K101" s="11">
        <f t="shared" si="7"/>
        <v>0</v>
      </c>
      <c r="L101" s="11">
        <f t="shared" si="8"/>
        <v>0</v>
      </c>
      <c r="M101" s="11">
        <f t="shared" si="9"/>
        <v>0</v>
      </c>
      <c r="N101" s="11">
        <f t="shared" si="10"/>
        <v>0</v>
      </c>
      <c r="O101" s="11">
        <f t="shared" si="11"/>
        <v>0</v>
      </c>
      <c r="P101" s="11">
        <f t="shared" si="12"/>
        <v>1</v>
      </c>
      <c r="Q101" s="11">
        <v>1</v>
      </c>
      <c r="S101" s="1"/>
      <c r="T101" s="5"/>
      <c r="U101" s="5"/>
      <c r="V101" s="5"/>
      <c r="W101" s="1" t="s">
        <v>14</v>
      </c>
      <c r="X101" s="1"/>
      <c r="Y101" s="1"/>
    </row>
    <row r="102" spans="1:25" s="4" customFormat="1" x14ac:dyDescent="0.2">
      <c r="A102" s="26" t="s">
        <v>109</v>
      </c>
      <c r="B102" s="4" t="s">
        <v>13</v>
      </c>
      <c r="C102" s="11" t="s">
        <v>210</v>
      </c>
      <c r="D102" s="1" t="s">
        <v>2</v>
      </c>
      <c r="E102" s="3"/>
      <c r="F102" s="2"/>
      <c r="G102" s="10">
        <f t="shared" si="20"/>
        <v>1</v>
      </c>
      <c r="H102" s="2"/>
      <c r="I102" s="2"/>
      <c r="J102" s="2">
        <v>1</v>
      </c>
      <c r="K102" s="11">
        <f t="shared" si="7"/>
        <v>0</v>
      </c>
      <c r="L102" s="11">
        <f t="shared" si="8"/>
        <v>0</v>
      </c>
      <c r="M102" s="11">
        <f t="shared" si="9"/>
        <v>0</v>
      </c>
      <c r="N102" s="11">
        <f t="shared" si="10"/>
        <v>0</v>
      </c>
      <c r="O102" s="11">
        <f t="shared" si="11"/>
        <v>0</v>
      </c>
      <c r="P102" s="11">
        <f t="shared" si="12"/>
        <v>1</v>
      </c>
      <c r="Q102" s="11">
        <v>1</v>
      </c>
      <c r="S102" s="1"/>
      <c r="T102" s="5"/>
      <c r="U102" s="5"/>
      <c r="V102" s="5"/>
      <c r="W102" s="1" t="s">
        <v>14</v>
      </c>
      <c r="X102" s="1"/>
      <c r="Y102" s="1"/>
    </row>
    <row r="103" spans="1:25" s="1" customFormat="1" x14ac:dyDescent="0.2">
      <c r="A103" s="26" t="s">
        <v>109</v>
      </c>
      <c r="B103" s="4" t="s">
        <v>30</v>
      </c>
      <c r="C103" s="11" t="s">
        <v>211</v>
      </c>
      <c r="D103" s="1" t="s">
        <v>6</v>
      </c>
      <c r="E103" s="2"/>
      <c r="F103" s="2"/>
      <c r="G103" s="10">
        <f t="shared" si="20"/>
        <v>1</v>
      </c>
      <c r="H103" s="2"/>
      <c r="I103" s="2">
        <v>1</v>
      </c>
      <c r="J103" s="2"/>
      <c r="K103" s="11">
        <f t="shared" si="7"/>
        <v>0</v>
      </c>
      <c r="L103" s="11">
        <f t="shared" si="8"/>
        <v>0</v>
      </c>
      <c r="M103" s="11">
        <f t="shared" si="9"/>
        <v>0</v>
      </c>
      <c r="N103" s="11">
        <f t="shared" si="10"/>
        <v>0</v>
      </c>
      <c r="O103" s="11">
        <f t="shared" si="11"/>
        <v>1</v>
      </c>
      <c r="P103" s="11">
        <f t="shared" si="12"/>
        <v>0</v>
      </c>
      <c r="Q103" s="11">
        <v>1</v>
      </c>
      <c r="T103" s="5"/>
      <c r="U103" s="5"/>
      <c r="V103" s="5"/>
      <c r="W103" s="1" t="s">
        <v>14</v>
      </c>
    </row>
    <row r="104" spans="1:25" s="4" customFormat="1" x14ac:dyDescent="0.2">
      <c r="A104" s="26" t="s">
        <v>109</v>
      </c>
      <c r="B104" s="4" t="s">
        <v>228</v>
      </c>
      <c r="C104" s="11" t="s">
        <v>212</v>
      </c>
      <c r="D104" s="1" t="s">
        <v>5</v>
      </c>
      <c r="E104" s="3"/>
      <c r="F104" s="2"/>
      <c r="G104" s="10">
        <f t="shared" si="20"/>
        <v>1</v>
      </c>
      <c r="H104" s="2"/>
      <c r="J104" s="2">
        <v>1</v>
      </c>
      <c r="K104" s="11">
        <f t="shared" si="7"/>
        <v>0</v>
      </c>
      <c r="L104" s="11">
        <f t="shared" si="8"/>
        <v>0</v>
      </c>
      <c r="M104" s="11">
        <f t="shared" si="9"/>
        <v>0</v>
      </c>
      <c r="N104" s="11">
        <f t="shared" si="10"/>
        <v>0</v>
      </c>
      <c r="O104" s="11">
        <f t="shared" si="11"/>
        <v>0</v>
      </c>
      <c r="P104" s="11">
        <f t="shared" si="12"/>
        <v>1</v>
      </c>
      <c r="Q104" s="11">
        <v>1</v>
      </c>
      <c r="S104" s="1"/>
      <c r="T104" s="5"/>
      <c r="U104" s="5"/>
      <c r="V104" s="5"/>
      <c r="W104" s="1" t="s">
        <v>14</v>
      </c>
      <c r="X104" s="1"/>
      <c r="Y104" s="1"/>
    </row>
    <row r="105" spans="1:25" s="4" customFormat="1" x14ac:dyDescent="0.2">
      <c r="A105" s="26" t="s">
        <v>109</v>
      </c>
      <c r="B105" s="4" t="s">
        <v>232</v>
      </c>
      <c r="C105" s="11" t="s">
        <v>213</v>
      </c>
      <c r="D105" s="1" t="s">
        <v>5</v>
      </c>
      <c r="E105" s="3"/>
      <c r="F105" s="2"/>
      <c r="G105" s="10">
        <f t="shared" si="20"/>
        <v>1</v>
      </c>
      <c r="H105" s="2"/>
      <c r="J105" s="2">
        <v>1</v>
      </c>
      <c r="K105" s="11">
        <f t="shared" si="7"/>
        <v>0</v>
      </c>
      <c r="L105" s="11">
        <f t="shared" si="8"/>
        <v>0</v>
      </c>
      <c r="M105" s="11">
        <f t="shared" si="9"/>
        <v>0</v>
      </c>
      <c r="N105" s="11">
        <f t="shared" si="10"/>
        <v>0</v>
      </c>
      <c r="O105" s="11">
        <f t="shared" si="11"/>
        <v>0</v>
      </c>
      <c r="P105" s="11">
        <f t="shared" si="12"/>
        <v>1</v>
      </c>
      <c r="Q105" s="11">
        <v>1</v>
      </c>
      <c r="S105" s="1"/>
      <c r="T105" s="5"/>
      <c r="U105" s="5"/>
      <c r="V105" s="5"/>
      <c r="W105" s="1" t="s">
        <v>14</v>
      </c>
      <c r="X105" s="1"/>
      <c r="Y105" s="1"/>
    </row>
    <row r="106" spans="1:25" s="4" customFormat="1" x14ac:dyDescent="0.2">
      <c r="A106" s="26" t="s">
        <v>109</v>
      </c>
      <c r="B106" s="4" t="s">
        <v>231</v>
      </c>
      <c r="C106" s="11" t="s">
        <v>214</v>
      </c>
      <c r="D106" s="1" t="s">
        <v>5</v>
      </c>
      <c r="E106" s="3"/>
      <c r="F106" s="2"/>
      <c r="G106" s="10">
        <f t="shared" si="20"/>
        <v>1</v>
      </c>
      <c r="H106" s="2"/>
      <c r="J106" s="2">
        <v>1</v>
      </c>
      <c r="K106" s="11">
        <f t="shared" si="7"/>
        <v>0</v>
      </c>
      <c r="L106" s="11">
        <f t="shared" si="8"/>
        <v>0</v>
      </c>
      <c r="M106" s="11">
        <f t="shared" si="9"/>
        <v>0</v>
      </c>
      <c r="N106" s="11">
        <f t="shared" si="10"/>
        <v>0</v>
      </c>
      <c r="O106" s="11">
        <f t="shared" si="11"/>
        <v>0</v>
      </c>
      <c r="P106" s="11">
        <f t="shared" si="12"/>
        <v>1</v>
      </c>
      <c r="Q106" s="11">
        <v>1</v>
      </c>
      <c r="S106" s="1"/>
      <c r="T106" s="5"/>
      <c r="U106" s="5"/>
      <c r="V106" s="5"/>
      <c r="W106" s="1" t="s">
        <v>14</v>
      </c>
      <c r="X106" s="1"/>
      <c r="Y106" s="1"/>
    </row>
    <row r="107" spans="1:25" s="1" customFormat="1" x14ac:dyDescent="0.2">
      <c r="A107" s="27" t="s">
        <v>29</v>
      </c>
      <c r="B107" s="1" t="s">
        <v>336</v>
      </c>
      <c r="C107" s="11" t="s">
        <v>215</v>
      </c>
      <c r="D107" s="4" t="s">
        <v>33</v>
      </c>
      <c r="E107" s="2">
        <v>1</v>
      </c>
      <c r="F107" s="2"/>
      <c r="G107" s="10" t="str">
        <f t="shared" si="20"/>
        <v/>
      </c>
      <c r="H107" s="2">
        <v>1</v>
      </c>
      <c r="I107" s="2"/>
      <c r="J107" s="2"/>
      <c r="K107" s="11">
        <f t="shared" si="7"/>
        <v>1</v>
      </c>
      <c r="L107" s="11">
        <f t="shared" si="8"/>
        <v>0</v>
      </c>
      <c r="M107" s="11">
        <f t="shared" si="9"/>
        <v>0</v>
      </c>
      <c r="N107" s="11">
        <f t="shared" si="10"/>
        <v>0</v>
      </c>
      <c r="O107" s="11">
        <f t="shared" si="11"/>
        <v>0</v>
      </c>
      <c r="P107" s="11">
        <f t="shared" si="12"/>
        <v>0</v>
      </c>
      <c r="Q107" s="11">
        <v>1</v>
      </c>
      <c r="T107" s="5"/>
      <c r="U107" s="5"/>
      <c r="V107" s="5"/>
      <c r="W107" s="1" t="s">
        <v>14</v>
      </c>
    </row>
    <row r="108" spans="1:25" s="1" customFormat="1" x14ac:dyDescent="0.2">
      <c r="A108" s="27" t="s">
        <v>29</v>
      </c>
      <c r="B108" s="1" t="s">
        <v>384</v>
      </c>
      <c r="C108" s="11" t="s">
        <v>216</v>
      </c>
      <c r="D108" s="4" t="s">
        <v>5</v>
      </c>
      <c r="E108" s="2">
        <v>1</v>
      </c>
      <c r="F108" s="2"/>
      <c r="G108" s="10" t="str">
        <f t="shared" si="20"/>
        <v/>
      </c>
      <c r="H108" s="2">
        <v>1</v>
      </c>
      <c r="I108" s="2"/>
      <c r="J108" s="2"/>
      <c r="K108" s="11">
        <f t="shared" ref="K108:M111" si="26">IF($E108=1,H108,0)</f>
        <v>1</v>
      </c>
      <c r="L108" s="11">
        <f t="shared" si="26"/>
        <v>0</v>
      </c>
      <c r="M108" s="11">
        <f t="shared" si="26"/>
        <v>0</v>
      </c>
      <c r="N108" s="11">
        <f t="shared" ref="N108:P111" si="27">IF($E108&lt;&gt;1,H108,0)</f>
        <v>0</v>
      </c>
      <c r="O108" s="11">
        <f t="shared" si="27"/>
        <v>0</v>
      </c>
      <c r="P108" s="11">
        <f t="shared" si="27"/>
        <v>0</v>
      </c>
      <c r="Q108" s="11">
        <v>1</v>
      </c>
      <c r="T108" s="5"/>
      <c r="U108" s="5"/>
      <c r="V108" s="5"/>
      <c r="W108" s="1" t="s">
        <v>14</v>
      </c>
    </row>
    <row r="109" spans="1:25" s="1" customFormat="1" x14ac:dyDescent="0.2">
      <c r="A109" s="27" t="s">
        <v>29</v>
      </c>
      <c r="B109" s="1" t="s">
        <v>280</v>
      </c>
      <c r="C109" s="11" t="s">
        <v>217</v>
      </c>
      <c r="D109" s="4" t="s">
        <v>33</v>
      </c>
      <c r="E109" s="2">
        <v>1</v>
      </c>
      <c r="F109" s="2"/>
      <c r="G109" s="10" t="str">
        <f t="shared" si="20"/>
        <v/>
      </c>
      <c r="H109" s="2"/>
      <c r="I109" s="2"/>
      <c r="J109" s="2">
        <v>1</v>
      </c>
      <c r="K109" s="11">
        <f t="shared" si="26"/>
        <v>0</v>
      </c>
      <c r="L109" s="11">
        <f t="shared" si="26"/>
        <v>0</v>
      </c>
      <c r="M109" s="11">
        <f t="shared" si="26"/>
        <v>1</v>
      </c>
      <c r="N109" s="11">
        <f t="shared" si="27"/>
        <v>0</v>
      </c>
      <c r="O109" s="11">
        <f t="shared" si="27"/>
        <v>0</v>
      </c>
      <c r="P109" s="11">
        <f t="shared" si="27"/>
        <v>0</v>
      </c>
      <c r="Q109" s="11">
        <v>1</v>
      </c>
      <c r="T109" s="5"/>
      <c r="U109" s="5"/>
      <c r="V109" s="5"/>
      <c r="W109" s="1" t="s">
        <v>14</v>
      </c>
    </row>
    <row r="110" spans="1:25" s="1" customFormat="1" x14ac:dyDescent="0.2">
      <c r="A110" s="27" t="s">
        <v>29</v>
      </c>
      <c r="B110" s="4" t="s">
        <v>281</v>
      </c>
      <c r="C110" s="11" t="s">
        <v>218</v>
      </c>
      <c r="D110" s="4" t="s">
        <v>33</v>
      </c>
      <c r="E110" s="2"/>
      <c r="F110" s="2"/>
      <c r="G110" s="10">
        <f t="shared" si="20"/>
        <v>1</v>
      </c>
      <c r="H110" s="2"/>
      <c r="I110" s="2"/>
      <c r="J110" s="2">
        <v>1</v>
      </c>
      <c r="K110" s="11">
        <f t="shared" si="26"/>
        <v>0</v>
      </c>
      <c r="L110" s="11">
        <f t="shared" si="26"/>
        <v>0</v>
      </c>
      <c r="M110" s="11">
        <f t="shared" si="26"/>
        <v>0</v>
      </c>
      <c r="N110" s="11">
        <f t="shared" si="27"/>
        <v>0</v>
      </c>
      <c r="O110" s="11">
        <f t="shared" si="27"/>
        <v>0</v>
      </c>
      <c r="P110" s="11">
        <f t="shared" si="27"/>
        <v>1</v>
      </c>
      <c r="Q110" s="11">
        <v>1</v>
      </c>
      <c r="T110" s="5"/>
      <c r="U110" s="5"/>
      <c r="V110" s="5"/>
      <c r="W110" s="1" t="s">
        <v>14</v>
      </c>
    </row>
    <row r="111" spans="1:25" s="1" customFormat="1" x14ac:dyDescent="0.2">
      <c r="A111" s="27" t="s">
        <v>29</v>
      </c>
      <c r="B111" s="4" t="s">
        <v>282</v>
      </c>
      <c r="C111" s="11" t="s">
        <v>219</v>
      </c>
      <c r="D111" s="4" t="s">
        <v>33</v>
      </c>
      <c r="E111" s="2"/>
      <c r="F111" s="2"/>
      <c r="G111" s="10">
        <f t="shared" si="20"/>
        <v>1</v>
      </c>
      <c r="H111" s="2"/>
      <c r="I111" s="2"/>
      <c r="J111" s="2">
        <v>1</v>
      </c>
      <c r="K111" s="11">
        <f t="shared" si="26"/>
        <v>0</v>
      </c>
      <c r="L111" s="11">
        <f t="shared" si="26"/>
        <v>0</v>
      </c>
      <c r="M111" s="11">
        <f t="shared" si="26"/>
        <v>0</v>
      </c>
      <c r="N111" s="11">
        <f t="shared" si="27"/>
        <v>0</v>
      </c>
      <c r="O111" s="11">
        <f t="shared" si="27"/>
        <v>0</v>
      </c>
      <c r="P111" s="11">
        <f t="shared" si="27"/>
        <v>1</v>
      </c>
      <c r="Q111" s="11">
        <v>1</v>
      </c>
      <c r="T111" s="5"/>
      <c r="U111" s="5"/>
      <c r="V111" s="5"/>
      <c r="W111" s="1" t="s">
        <v>14</v>
      </c>
    </row>
    <row r="112" spans="1:25" s="1" customFormat="1" x14ac:dyDescent="0.2">
      <c r="A112" s="27" t="s">
        <v>29</v>
      </c>
      <c r="B112" s="4" t="s">
        <v>283</v>
      </c>
      <c r="C112" s="11" t="s">
        <v>220</v>
      </c>
      <c r="D112" s="4" t="s">
        <v>33</v>
      </c>
      <c r="E112" s="2"/>
      <c r="F112" s="2"/>
      <c r="G112" s="10">
        <f t="shared" si="20"/>
        <v>1</v>
      </c>
      <c r="H112" s="2"/>
      <c r="I112" s="2"/>
      <c r="J112" s="2">
        <v>1</v>
      </c>
      <c r="K112" s="11">
        <f t="shared" si="7"/>
        <v>0</v>
      </c>
      <c r="L112" s="11">
        <f>IF($E112=1,I112,0)</f>
        <v>0</v>
      </c>
      <c r="M112" s="11">
        <f>IF($E112=1,J112,0)</f>
        <v>0</v>
      </c>
      <c r="N112" s="11">
        <f t="shared" si="10"/>
        <v>0</v>
      </c>
      <c r="O112" s="11">
        <f>IF($E112&lt;&gt;1,I112,0)</f>
        <v>0</v>
      </c>
      <c r="P112" s="11">
        <f>IF($E112&lt;&gt;1,J112,0)</f>
        <v>1</v>
      </c>
      <c r="Q112" s="11">
        <v>1</v>
      </c>
      <c r="T112" s="5"/>
      <c r="U112" s="5"/>
      <c r="V112" s="5"/>
      <c r="W112" s="1" t="s">
        <v>14</v>
      </c>
    </row>
    <row r="113" spans="1:23" s="1" customFormat="1" x14ac:dyDescent="0.2">
      <c r="A113" s="27" t="s">
        <v>29</v>
      </c>
      <c r="B113" s="4" t="s">
        <v>256</v>
      </c>
      <c r="C113" s="11" t="s">
        <v>221</v>
      </c>
      <c r="D113" s="1" t="s">
        <v>1</v>
      </c>
      <c r="E113" s="2"/>
      <c r="F113" s="2"/>
      <c r="G113" s="10">
        <f t="shared" si="20"/>
        <v>1</v>
      </c>
      <c r="H113" s="2"/>
      <c r="I113" s="2">
        <v>1</v>
      </c>
      <c r="J113" s="2"/>
      <c r="K113" s="11">
        <f>IF($E113=1,H113,0)</f>
        <v>0</v>
      </c>
      <c r="L113" s="11">
        <f>IF($E113=1,I113,0)</f>
        <v>0</v>
      </c>
      <c r="M113" s="11">
        <f>IF($E113=1,J113,0)</f>
        <v>0</v>
      </c>
      <c r="N113" s="11">
        <f>IF($E113&lt;&gt;1,H113,0)</f>
        <v>0</v>
      </c>
      <c r="O113" s="11">
        <f>IF($E113&lt;&gt;1,I113,0)</f>
        <v>1</v>
      </c>
      <c r="P113" s="11">
        <f>IF($E113&lt;&gt;1,J113,0)</f>
        <v>0</v>
      </c>
      <c r="Q113" s="11">
        <v>1</v>
      </c>
      <c r="T113" s="5"/>
      <c r="U113" s="5"/>
      <c r="V113" s="5"/>
      <c r="W113" s="1" t="s">
        <v>14</v>
      </c>
    </row>
    <row r="114" spans="1:23" s="1" customFormat="1" x14ac:dyDescent="0.2">
      <c r="A114" s="27" t="s">
        <v>29</v>
      </c>
      <c r="B114" s="4" t="s">
        <v>255</v>
      </c>
      <c r="C114" s="11" t="s">
        <v>222</v>
      </c>
      <c r="D114" s="1" t="s">
        <v>1</v>
      </c>
      <c r="E114" s="2"/>
      <c r="F114" s="2"/>
      <c r="G114" s="10">
        <f t="shared" si="20"/>
        <v>1</v>
      </c>
      <c r="H114" s="2"/>
      <c r="I114" s="2">
        <v>1</v>
      </c>
      <c r="J114" s="2"/>
      <c r="K114" s="11">
        <f t="shared" si="7"/>
        <v>0</v>
      </c>
      <c r="L114" s="11">
        <f t="shared" si="8"/>
        <v>0</v>
      </c>
      <c r="M114" s="11">
        <f t="shared" si="9"/>
        <v>0</v>
      </c>
      <c r="N114" s="11">
        <f t="shared" si="10"/>
        <v>0</v>
      </c>
      <c r="O114" s="11">
        <f t="shared" si="11"/>
        <v>1</v>
      </c>
      <c r="P114" s="11">
        <f t="shared" si="12"/>
        <v>0</v>
      </c>
      <c r="Q114" s="11">
        <v>1</v>
      </c>
      <c r="T114" s="5"/>
      <c r="U114" s="5"/>
      <c r="V114" s="5"/>
      <c r="W114" s="1" t="s">
        <v>14</v>
      </c>
    </row>
    <row r="115" spans="1:23" s="1" customFormat="1" x14ac:dyDescent="0.2">
      <c r="A115" s="27" t="s">
        <v>29</v>
      </c>
      <c r="B115" s="1" t="s">
        <v>265</v>
      </c>
      <c r="C115" s="11" t="s">
        <v>223</v>
      </c>
      <c r="D115" s="1" t="s">
        <v>32</v>
      </c>
      <c r="E115" s="2">
        <v>1</v>
      </c>
      <c r="F115" s="2"/>
      <c r="G115" s="10" t="str">
        <f t="shared" si="20"/>
        <v/>
      </c>
      <c r="H115" s="2"/>
      <c r="I115" s="2">
        <v>1</v>
      </c>
      <c r="J115" s="2"/>
      <c r="K115" s="11">
        <f>IF($E115=1,H115,0)</f>
        <v>0</v>
      </c>
      <c r="L115" s="11">
        <f>IF($E115=1,I115,0)</f>
        <v>1</v>
      </c>
      <c r="M115" s="11">
        <f>IF($E115=1,J115,0)</f>
        <v>0</v>
      </c>
      <c r="N115" s="11">
        <f>IF($E115&lt;&gt;1,H115,0)</f>
        <v>0</v>
      </c>
      <c r="O115" s="11">
        <f>IF($E115&lt;&gt;1,I115,0)</f>
        <v>0</v>
      </c>
      <c r="P115" s="11">
        <f>IF($E115&lt;&gt;1,J115,0)</f>
        <v>0</v>
      </c>
      <c r="Q115" s="11">
        <v>1</v>
      </c>
      <c r="T115" s="5"/>
      <c r="U115" s="5"/>
      <c r="V115" s="5"/>
      <c r="W115" s="1" t="s">
        <v>14</v>
      </c>
    </row>
    <row r="116" spans="1:23" s="1" customFormat="1" x14ac:dyDescent="0.2">
      <c r="A116" s="27" t="s">
        <v>29</v>
      </c>
      <c r="B116" s="4" t="s">
        <v>263</v>
      </c>
      <c r="C116" s="11" t="s">
        <v>224</v>
      </c>
      <c r="D116" s="1" t="s">
        <v>32</v>
      </c>
      <c r="E116" s="2"/>
      <c r="F116" s="2"/>
      <c r="G116" s="10">
        <f t="shared" si="20"/>
        <v>1</v>
      </c>
      <c r="H116" s="2"/>
      <c r="I116" s="2">
        <v>1</v>
      </c>
      <c r="J116" s="2"/>
      <c r="K116" s="11">
        <f t="shared" si="7"/>
        <v>0</v>
      </c>
      <c r="L116" s="11">
        <f t="shared" si="8"/>
        <v>0</v>
      </c>
      <c r="M116" s="11">
        <f t="shared" si="9"/>
        <v>0</v>
      </c>
      <c r="N116" s="11">
        <f t="shared" si="10"/>
        <v>0</v>
      </c>
      <c r="O116" s="11">
        <f t="shared" si="11"/>
        <v>1</v>
      </c>
      <c r="P116" s="11">
        <f t="shared" si="12"/>
        <v>0</v>
      </c>
      <c r="Q116" s="11">
        <v>1</v>
      </c>
      <c r="T116" s="5"/>
      <c r="U116" s="5"/>
      <c r="V116" s="5"/>
      <c r="W116" s="1" t="s">
        <v>14</v>
      </c>
    </row>
    <row r="117" spans="1:23" s="1" customFormat="1" x14ac:dyDescent="0.2">
      <c r="A117" s="27" t="s">
        <v>29</v>
      </c>
      <c r="B117" s="4" t="s">
        <v>12</v>
      </c>
      <c r="C117" s="11" t="s">
        <v>225</v>
      </c>
      <c r="D117" s="1" t="s">
        <v>2</v>
      </c>
      <c r="E117" s="2"/>
      <c r="F117" s="2"/>
      <c r="G117" s="10">
        <f t="shared" si="20"/>
        <v>1</v>
      </c>
      <c r="H117" s="2"/>
      <c r="I117" s="2"/>
      <c r="J117" s="2">
        <v>1</v>
      </c>
      <c r="K117" s="11">
        <f t="shared" si="7"/>
        <v>0</v>
      </c>
      <c r="L117" s="11">
        <f t="shared" si="8"/>
        <v>0</v>
      </c>
      <c r="M117" s="11">
        <f t="shared" si="9"/>
        <v>0</v>
      </c>
      <c r="N117" s="11">
        <f t="shared" si="10"/>
        <v>0</v>
      </c>
      <c r="O117" s="11">
        <f t="shared" si="11"/>
        <v>0</v>
      </c>
      <c r="P117" s="11">
        <f t="shared" si="12"/>
        <v>1</v>
      </c>
      <c r="Q117" s="11">
        <v>1</v>
      </c>
      <c r="T117" s="5"/>
      <c r="U117" s="5"/>
      <c r="V117" s="5"/>
      <c r="W117" s="1" t="s">
        <v>14</v>
      </c>
    </row>
    <row r="118" spans="1:23" s="1" customFormat="1" x14ac:dyDescent="0.2">
      <c r="A118" s="27" t="s">
        <v>29</v>
      </c>
      <c r="B118" s="4" t="s">
        <v>13</v>
      </c>
      <c r="C118" s="11" t="s">
        <v>226</v>
      </c>
      <c r="D118" s="1" t="s">
        <v>2</v>
      </c>
      <c r="E118" s="2"/>
      <c r="F118" s="2"/>
      <c r="G118" s="10">
        <f t="shared" si="20"/>
        <v>1</v>
      </c>
      <c r="H118" s="2"/>
      <c r="I118" s="2"/>
      <c r="J118" s="2">
        <v>1</v>
      </c>
      <c r="K118" s="11">
        <f t="shared" si="7"/>
        <v>0</v>
      </c>
      <c r="L118" s="11">
        <f t="shared" si="8"/>
        <v>0</v>
      </c>
      <c r="M118" s="11">
        <f t="shared" si="9"/>
        <v>0</v>
      </c>
      <c r="N118" s="11">
        <f t="shared" si="10"/>
        <v>0</v>
      </c>
      <c r="O118" s="11">
        <f t="shared" si="11"/>
        <v>0</v>
      </c>
      <c r="P118" s="11">
        <f t="shared" si="12"/>
        <v>1</v>
      </c>
      <c r="Q118" s="11">
        <v>1</v>
      </c>
      <c r="T118" s="5"/>
      <c r="U118" s="5"/>
      <c r="V118" s="5"/>
      <c r="W118" s="1" t="s">
        <v>14</v>
      </c>
    </row>
    <row r="119" spans="1:23" s="1" customFormat="1" x14ac:dyDescent="0.2">
      <c r="A119" s="27" t="s">
        <v>29</v>
      </c>
      <c r="B119" s="4" t="s">
        <v>257</v>
      </c>
      <c r="C119" s="11" t="s">
        <v>227</v>
      </c>
      <c r="D119" s="1" t="s">
        <v>6</v>
      </c>
      <c r="E119" s="2"/>
      <c r="F119" s="2"/>
      <c r="G119" s="10">
        <f t="shared" si="20"/>
        <v>1</v>
      </c>
      <c r="H119" s="2"/>
      <c r="I119" s="2">
        <v>1</v>
      </c>
      <c r="J119" s="2"/>
      <c r="K119" s="11">
        <f>IF($E119=1,H119,0)</f>
        <v>0</v>
      </c>
      <c r="L119" s="11">
        <f>IF($E119=1,I119,0)</f>
        <v>0</v>
      </c>
      <c r="M119" s="11">
        <f>IF($E119=1,J119,0)</f>
        <v>0</v>
      </c>
      <c r="N119" s="11">
        <f>IF($E119&lt;&gt;1,H119,0)</f>
        <v>0</v>
      </c>
      <c r="O119" s="11">
        <f>IF($E119&lt;&gt;1,I119,0)</f>
        <v>1</v>
      </c>
      <c r="P119" s="11">
        <f>IF($E119&lt;&gt;1,J119,0)</f>
        <v>0</v>
      </c>
      <c r="Q119" s="11">
        <v>1</v>
      </c>
      <c r="T119" s="5"/>
      <c r="U119" s="5"/>
      <c r="V119" s="5"/>
      <c r="W119" s="1" t="s">
        <v>14</v>
      </c>
    </row>
    <row r="120" spans="1:23" s="1" customFormat="1" x14ac:dyDescent="0.2">
      <c r="A120" s="27" t="s">
        <v>29</v>
      </c>
      <c r="B120" s="4" t="s">
        <v>258</v>
      </c>
      <c r="C120" s="11" t="s">
        <v>247</v>
      </c>
      <c r="D120" s="1" t="s">
        <v>6</v>
      </c>
      <c r="E120" s="2"/>
      <c r="F120" s="2"/>
      <c r="G120" s="10">
        <f t="shared" si="20"/>
        <v>1</v>
      </c>
      <c r="H120" s="2"/>
      <c r="I120" s="2">
        <v>1</v>
      </c>
      <c r="J120" s="2"/>
      <c r="K120" s="11">
        <f t="shared" si="7"/>
        <v>0</v>
      </c>
      <c r="L120" s="11">
        <f t="shared" si="8"/>
        <v>0</v>
      </c>
      <c r="M120" s="11">
        <f t="shared" si="9"/>
        <v>0</v>
      </c>
      <c r="N120" s="11">
        <f t="shared" si="10"/>
        <v>0</v>
      </c>
      <c r="O120" s="11">
        <f t="shared" si="11"/>
        <v>1</v>
      </c>
      <c r="P120" s="11">
        <f t="shared" si="12"/>
        <v>0</v>
      </c>
      <c r="Q120" s="11">
        <v>1</v>
      </c>
      <c r="T120" s="5"/>
      <c r="U120" s="5"/>
      <c r="V120" s="5"/>
      <c r="W120" s="1" t="s">
        <v>14</v>
      </c>
    </row>
    <row r="121" spans="1:23" s="1" customFormat="1" x14ac:dyDescent="0.2">
      <c r="A121" s="27" t="s">
        <v>29</v>
      </c>
      <c r="B121" s="4" t="s">
        <v>229</v>
      </c>
      <c r="C121" s="11" t="s">
        <v>248</v>
      </c>
      <c r="D121" s="1" t="s">
        <v>5</v>
      </c>
      <c r="E121" s="2"/>
      <c r="F121" s="2"/>
      <c r="G121" s="10">
        <f t="shared" si="20"/>
        <v>1</v>
      </c>
      <c r="H121" s="2"/>
      <c r="J121" s="2">
        <v>1</v>
      </c>
      <c r="K121" s="11">
        <f t="shared" si="7"/>
        <v>0</v>
      </c>
      <c r="L121" s="11">
        <f t="shared" si="8"/>
        <v>0</v>
      </c>
      <c r="M121" s="11">
        <f t="shared" si="9"/>
        <v>0</v>
      </c>
      <c r="N121" s="11">
        <f t="shared" si="10"/>
        <v>0</v>
      </c>
      <c r="O121" s="11">
        <f t="shared" si="11"/>
        <v>0</v>
      </c>
      <c r="P121" s="11">
        <f t="shared" si="12"/>
        <v>1</v>
      </c>
      <c r="Q121" s="11">
        <v>1</v>
      </c>
      <c r="T121" s="5"/>
      <c r="U121" s="5"/>
      <c r="V121" s="5"/>
      <c r="W121" s="1" t="s">
        <v>14</v>
      </c>
    </row>
    <row r="122" spans="1:23" s="1" customFormat="1" x14ac:dyDescent="0.2">
      <c r="A122" s="27" t="s">
        <v>29</v>
      </c>
      <c r="B122" s="4" t="s">
        <v>230</v>
      </c>
      <c r="C122" s="11" t="s">
        <v>249</v>
      </c>
      <c r="D122" s="1" t="s">
        <v>5</v>
      </c>
      <c r="E122" s="2"/>
      <c r="F122" s="2"/>
      <c r="G122" s="10">
        <f t="shared" si="20"/>
        <v>1</v>
      </c>
      <c r="H122" s="2"/>
      <c r="J122" s="2">
        <v>1</v>
      </c>
      <c r="K122" s="11">
        <f t="shared" si="7"/>
        <v>0</v>
      </c>
      <c r="L122" s="11">
        <f t="shared" si="8"/>
        <v>0</v>
      </c>
      <c r="M122" s="11">
        <f t="shared" si="9"/>
        <v>0</v>
      </c>
      <c r="N122" s="11">
        <f t="shared" si="10"/>
        <v>0</v>
      </c>
      <c r="O122" s="11">
        <f t="shared" si="11"/>
        <v>0</v>
      </c>
      <c r="P122" s="11">
        <f t="shared" si="12"/>
        <v>1</v>
      </c>
      <c r="Q122" s="11">
        <v>1</v>
      </c>
      <c r="T122" s="5"/>
      <c r="U122" s="5"/>
      <c r="V122" s="5"/>
      <c r="W122" s="1" t="s">
        <v>14</v>
      </c>
    </row>
    <row r="123" spans="1:23" s="1" customFormat="1" x14ac:dyDescent="0.2">
      <c r="A123" s="27" t="s">
        <v>29</v>
      </c>
      <c r="B123" s="4" t="s">
        <v>233</v>
      </c>
      <c r="C123" s="11" t="s">
        <v>250</v>
      </c>
      <c r="D123" s="1" t="s">
        <v>5</v>
      </c>
      <c r="E123" s="2"/>
      <c r="F123" s="2"/>
      <c r="G123" s="10">
        <f t="shared" si="20"/>
        <v>1</v>
      </c>
      <c r="H123" s="2"/>
      <c r="J123" s="2">
        <v>1</v>
      </c>
      <c r="K123" s="11">
        <f t="shared" si="7"/>
        <v>0</v>
      </c>
      <c r="L123" s="11">
        <f t="shared" si="8"/>
        <v>0</v>
      </c>
      <c r="M123" s="11">
        <f t="shared" si="9"/>
        <v>0</v>
      </c>
      <c r="N123" s="11">
        <f t="shared" si="10"/>
        <v>0</v>
      </c>
      <c r="O123" s="11">
        <f t="shared" si="11"/>
        <v>0</v>
      </c>
      <c r="P123" s="11">
        <f t="shared" si="12"/>
        <v>1</v>
      </c>
      <c r="Q123" s="11">
        <v>1</v>
      </c>
      <c r="T123" s="5"/>
      <c r="U123" s="5"/>
      <c r="V123" s="5"/>
      <c r="W123" s="1" t="s">
        <v>14</v>
      </c>
    </row>
    <row r="124" spans="1:23" s="1" customFormat="1" x14ac:dyDescent="0.2">
      <c r="A124" s="27" t="s">
        <v>29</v>
      </c>
      <c r="B124" s="4" t="s">
        <v>234</v>
      </c>
      <c r="C124" s="11" t="s">
        <v>251</v>
      </c>
      <c r="D124" s="1" t="s">
        <v>5</v>
      </c>
      <c r="E124" s="2"/>
      <c r="F124" s="2"/>
      <c r="G124" s="10">
        <f t="shared" si="20"/>
        <v>1</v>
      </c>
      <c r="H124" s="2"/>
      <c r="J124" s="2">
        <v>1</v>
      </c>
      <c r="K124" s="11">
        <f t="shared" si="7"/>
        <v>0</v>
      </c>
      <c r="L124" s="11">
        <f t="shared" si="8"/>
        <v>0</v>
      </c>
      <c r="M124" s="11">
        <f t="shared" si="9"/>
        <v>0</v>
      </c>
      <c r="N124" s="11">
        <f t="shared" si="10"/>
        <v>0</v>
      </c>
      <c r="O124" s="11">
        <f t="shared" si="11"/>
        <v>0</v>
      </c>
      <c r="P124" s="11">
        <f t="shared" si="12"/>
        <v>1</v>
      </c>
      <c r="Q124" s="11">
        <v>1</v>
      </c>
      <c r="T124" s="5"/>
      <c r="U124" s="5"/>
      <c r="V124" s="5"/>
      <c r="W124" s="1" t="s">
        <v>14</v>
      </c>
    </row>
    <row r="125" spans="1:23" s="1" customFormat="1" x14ac:dyDescent="0.2">
      <c r="A125" s="27" t="s">
        <v>29</v>
      </c>
      <c r="B125" s="4" t="s">
        <v>235</v>
      </c>
      <c r="C125" s="11" t="s">
        <v>252</v>
      </c>
      <c r="D125" s="1" t="s">
        <v>5</v>
      </c>
      <c r="E125" s="2"/>
      <c r="F125" s="2"/>
      <c r="G125" s="10">
        <f t="shared" si="20"/>
        <v>1</v>
      </c>
      <c r="H125" s="2"/>
      <c r="J125" s="2">
        <v>1</v>
      </c>
      <c r="K125" s="11">
        <f t="shared" si="7"/>
        <v>0</v>
      </c>
      <c r="L125" s="11">
        <f t="shared" si="8"/>
        <v>0</v>
      </c>
      <c r="M125" s="11">
        <f t="shared" si="9"/>
        <v>0</v>
      </c>
      <c r="N125" s="11">
        <f t="shared" si="10"/>
        <v>0</v>
      </c>
      <c r="O125" s="11">
        <f t="shared" si="11"/>
        <v>0</v>
      </c>
      <c r="P125" s="11">
        <f t="shared" si="12"/>
        <v>1</v>
      </c>
      <c r="Q125" s="11">
        <v>1</v>
      </c>
      <c r="T125" s="5"/>
      <c r="U125" s="5"/>
      <c r="V125" s="5"/>
      <c r="W125" s="1" t="s">
        <v>14</v>
      </c>
    </row>
    <row r="126" spans="1:23" s="1" customFormat="1" x14ac:dyDescent="0.2">
      <c r="A126" s="27" t="s">
        <v>29</v>
      </c>
      <c r="B126" s="4" t="s">
        <v>236</v>
      </c>
      <c r="C126" s="11" t="s">
        <v>253</v>
      </c>
      <c r="D126" s="1" t="s">
        <v>5</v>
      </c>
      <c r="E126" s="2"/>
      <c r="F126" s="2"/>
      <c r="G126" s="10">
        <f t="shared" si="20"/>
        <v>1</v>
      </c>
      <c r="H126" s="2"/>
      <c r="J126" s="2">
        <v>1</v>
      </c>
      <c r="K126" s="11">
        <f t="shared" si="7"/>
        <v>0</v>
      </c>
      <c r="L126" s="11">
        <f t="shared" si="8"/>
        <v>0</v>
      </c>
      <c r="M126" s="11">
        <f t="shared" si="9"/>
        <v>0</v>
      </c>
      <c r="N126" s="11">
        <f t="shared" si="10"/>
        <v>0</v>
      </c>
      <c r="O126" s="11">
        <f t="shared" si="11"/>
        <v>0</v>
      </c>
      <c r="P126" s="11">
        <f t="shared" si="12"/>
        <v>1</v>
      </c>
      <c r="Q126" s="11">
        <v>1</v>
      </c>
      <c r="T126" s="5"/>
      <c r="U126" s="5"/>
      <c r="V126" s="5"/>
      <c r="W126" s="1" t="s">
        <v>14</v>
      </c>
    </row>
    <row r="127" spans="1:23" s="1" customFormat="1" x14ac:dyDescent="0.2">
      <c r="A127" s="27" t="s">
        <v>29</v>
      </c>
      <c r="B127" s="4" t="s">
        <v>237</v>
      </c>
      <c r="C127" s="11" t="s">
        <v>259</v>
      </c>
      <c r="D127" s="1" t="s">
        <v>5</v>
      </c>
      <c r="E127" s="2"/>
      <c r="F127" s="2"/>
      <c r="G127" s="10">
        <f t="shared" ref="G127:G135" si="28">IF(E127="",IF(F127="",1,""),"")</f>
        <v>1</v>
      </c>
      <c r="H127" s="2"/>
      <c r="J127" s="2">
        <v>1</v>
      </c>
      <c r="K127" s="11">
        <f t="shared" si="7"/>
        <v>0</v>
      </c>
      <c r="L127" s="11">
        <f t="shared" si="8"/>
        <v>0</v>
      </c>
      <c r="M127" s="11">
        <f t="shared" si="9"/>
        <v>0</v>
      </c>
      <c r="N127" s="11">
        <f t="shared" si="10"/>
        <v>0</v>
      </c>
      <c r="O127" s="11">
        <f t="shared" si="11"/>
        <v>0</v>
      </c>
      <c r="P127" s="11">
        <f t="shared" si="12"/>
        <v>1</v>
      </c>
      <c r="Q127" s="11">
        <v>1</v>
      </c>
      <c r="T127" s="5"/>
      <c r="U127" s="5"/>
      <c r="V127" s="5"/>
      <c r="W127" s="1" t="s">
        <v>14</v>
      </c>
    </row>
    <row r="128" spans="1:23" s="1" customFormat="1" x14ac:dyDescent="0.2">
      <c r="A128" s="27" t="s">
        <v>29</v>
      </c>
      <c r="B128" s="4" t="s">
        <v>238</v>
      </c>
      <c r="C128" s="11" t="s">
        <v>260</v>
      </c>
      <c r="D128" s="1" t="s">
        <v>5</v>
      </c>
      <c r="E128" s="2"/>
      <c r="F128" s="2"/>
      <c r="G128" s="10">
        <f t="shared" si="28"/>
        <v>1</v>
      </c>
      <c r="H128" s="2"/>
      <c r="J128" s="2">
        <v>1</v>
      </c>
      <c r="K128" s="11">
        <f t="shared" si="7"/>
        <v>0</v>
      </c>
      <c r="L128" s="11">
        <f t="shared" si="8"/>
        <v>0</v>
      </c>
      <c r="M128" s="11">
        <f t="shared" si="9"/>
        <v>0</v>
      </c>
      <c r="N128" s="11">
        <f t="shared" si="10"/>
        <v>0</v>
      </c>
      <c r="O128" s="11">
        <f t="shared" si="11"/>
        <v>0</v>
      </c>
      <c r="P128" s="11">
        <f t="shared" si="12"/>
        <v>1</v>
      </c>
      <c r="Q128" s="11">
        <v>1</v>
      </c>
      <c r="T128" s="5"/>
      <c r="U128" s="5"/>
      <c r="V128" s="5"/>
      <c r="W128" s="1" t="s">
        <v>14</v>
      </c>
    </row>
    <row r="129" spans="1:24" s="1" customFormat="1" x14ac:dyDescent="0.2">
      <c r="A129" s="27" t="s">
        <v>29</v>
      </c>
      <c r="B129" s="4" t="s">
        <v>239</v>
      </c>
      <c r="C129" s="11" t="s">
        <v>261</v>
      </c>
      <c r="D129" s="1" t="s">
        <v>5</v>
      </c>
      <c r="E129" s="2"/>
      <c r="F129" s="2"/>
      <c r="G129" s="10">
        <f t="shared" si="28"/>
        <v>1</v>
      </c>
      <c r="H129" s="2"/>
      <c r="J129" s="2">
        <v>1</v>
      </c>
      <c r="K129" s="11">
        <f t="shared" si="7"/>
        <v>0</v>
      </c>
      <c r="L129" s="11">
        <f t="shared" si="8"/>
        <v>0</v>
      </c>
      <c r="M129" s="11">
        <f t="shared" si="9"/>
        <v>0</v>
      </c>
      <c r="N129" s="11">
        <f t="shared" si="10"/>
        <v>0</v>
      </c>
      <c r="O129" s="11">
        <f t="shared" si="11"/>
        <v>0</v>
      </c>
      <c r="P129" s="11">
        <f t="shared" si="12"/>
        <v>1</v>
      </c>
      <c r="Q129" s="11">
        <v>1</v>
      </c>
      <c r="T129" s="5"/>
      <c r="U129" s="5"/>
      <c r="V129" s="5"/>
      <c r="W129" s="1" t="s">
        <v>14</v>
      </c>
    </row>
    <row r="130" spans="1:24" s="1" customFormat="1" x14ac:dyDescent="0.2">
      <c r="A130" s="27" t="s">
        <v>29</v>
      </c>
      <c r="B130" s="4" t="s">
        <v>240</v>
      </c>
      <c r="C130" s="11" t="s">
        <v>262</v>
      </c>
      <c r="D130" s="1" t="s">
        <v>5</v>
      </c>
      <c r="E130" s="2"/>
      <c r="F130" s="2"/>
      <c r="G130" s="10">
        <f t="shared" si="28"/>
        <v>1</v>
      </c>
      <c r="H130" s="2"/>
      <c r="J130" s="2">
        <v>1</v>
      </c>
      <c r="K130" s="11">
        <f t="shared" si="7"/>
        <v>0</v>
      </c>
      <c r="L130" s="11">
        <f t="shared" si="8"/>
        <v>0</v>
      </c>
      <c r="M130" s="11">
        <f t="shared" si="9"/>
        <v>0</v>
      </c>
      <c r="N130" s="11">
        <f t="shared" si="10"/>
        <v>0</v>
      </c>
      <c r="O130" s="11">
        <f t="shared" si="11"/>
        <v>0</v>
      </c>
      <c r="P130" s="11">
        <f t="shared" si="12"/>
        <v>1</v>
      </c>
      <c r="Q130" s="11">
        <v>1</v>
      </c>
      <c r="T130" s="5"/>
      <c r="U130" s="5"/>
      <c r="V130" s="5"/>
      <c r="W130" s="1" t="s">
        <v>14</v>
      </c>
    </row>
    <row r="131" spans="1:24" s="1" customFormat="1" x14ac:dyDescent="0.2">
      <c r="A131" s="27" t="s">
        <v>29</v>
      </c>
      <c r="B131" s="4" t="s">
        <v>241</v>
      </c>
      <c r="C131" s="11" t="s">
        <v>264</v>
      </c>
      <c r="D131" s="1" t="s">
        <v>5</v>
      </c>
      <c r="E131" s="2"/>
      <c r="F131" s="2"/>
      <c r="G131" s="10">
        <f t="shared" si="28"/>
        <v>1</v>
      </c>
      <c r="H131" s="2"/>
      <c r="J131" s="2">
        <v>1</v>
      </c>
      <c r="K131" s="11">
        <f t="shared" si="7"/>
        <v>0</v>
      </c>
      <c r="L131" s="11">
        <f t="shared" si="8"/>
        <v>0</v>
      </c>
      <c r="M131" s="11">
        <f t="shared" si="9"/>
        <v>0</v>
      </c>
      <c r="N131" s="11">
        <f t="shared" si="10"/>
        <v>0</v>
      </c>
      <c r="O131" s="11">
        <f t="shared" si="11"/>
        <v>0</v>
      </c>
      <c r="P131" s="11">
        <f t="shared" si="12"/>
        <v>1</v>
      </c>
      <c r="Q131" s="11">
        <v>1</v>
      </c>
      <c r="T131" s="5"/>
      <c r="U131" s="5"/>
      <c r="V131" s="5"/>
      <c r="W131" s="1" t="s">
        <v>14</v>
      </c>
    </row>
    <row r="132" spans="1:24" s="1" customFormat="1" x14ac:dyDescent="0.2">
      <c r="A132" s="27" t="s">
        <v>29</v>
      </c>
      <c r="B132" s="4" t="s">
        <v>242</v>
      </c>
      <c r="C132" s="11" t="s">
        <v>266</v>
      </c>
      <c r="D132" s="1" t="s">
        <v>5</v>
      </c>
      <c r="E132" s="2"/>
      <c r="F132" s="2"/>
      <c r="G132" s="10">
        <f t="shared" si="28"/>
        <v>1</v>
      </c>
      <c r="H132" s="2"/>
      <c r="J132" s="2">
        <v>1</v>
      </c>
      <c r="K132" s="11">
        <f t="shared" si="7"/>
        <v>0</v>
      </c>
      <c r="L132" s="11">
        <f t="shared" si="8"/>
        <v>0</v>
      </c>
      <c r="M132" s="11">
        <f t="shared" si="9"/>
        <v>0</v>
      </c>
      <c r="N132" s="11">
        <f t="shared" si="10"/>
        <v>0</v>
      </c>
      <c r="O132" s="11">
        <f t="shared" si="11"/>
        <v>0</v>
      </c>
      <c r="P132" s="11">
        <f t="shared" si="12"/>
        <v>1</v>
      </c>
      <c r="Q132" s="11">
        <v>1</v>
      </c>
      <c r="T132" s="5"/>
      <c r="U132" s="5"/>
      <c r="V132" s="5"/>
      <c r="W132" s="1" t="s">
        <v>14</v>
      </c>
    </row>
    <row r="133" spans="1:24" s="1" customFormat="1" x14ac:dyDescent="0.2">
      <c r="A133" s="27" t="s">
        <v>29</v>
      </c>
      <c r="B133" s="4" t="s">
        <v>243</v>
      </c>
      <c r="C133" s="11" t="s">
        <v>267</v>
      </c>
      <c r="D133" s="1" t="s">
        <v>5</v>
      </c>
      <c r="E133" s="2"/>
      <c r="F133" s="2"/>
      <c r="G133" s="10">
        <f t="shared" si="28"/>
        <v>1</v>
      </c>
      <c r="H133" s="2"/>
      <c r="J133" s="2">
        <v>1</v>
      </c>
      <c r="K133" s="11">
        <f t="shared" si="7"/>
        <v>0</v>
      </c>
      <c r="L133" s="11">
        <f t="shared" si="8"/>
        <v>0</v>
      </c>
      <c r="M133" s="11">
        <f t="shared" si="9"/>
        <v>0</v>
      </c>
      <c r="N133" s="11">
        <f t="shared" si="10"/>
        <v>0</v>
      </c>
      <c r="O133" s="11">
        <f t="shared" si="11"/>
        <v>0</v>
      </c>
      <c r="P133" s="11">
        <f t="shared" si="12"/>
        <v>1</v>
      </c>
      <c r="Q133" s="11">
        <v>1</v>
      </c>
      <c r="T133" s="5"/>
      <c r="U133" s="5"/>
      <c r="V133" s="5"/>
      <c r="W133" s="1" t="s">
        <v>14</v>
      </c>
    </row>
    <row r="134" spans="1:24" s="1" customFormat="1" x14ac:dyDescent="0.2">
      <c r="A134" s="27" t="s">
        <v>29</v>
      </c>
      <c r="B134" s="4" t="s">
        <v>244</v>
      </c>
      <c r="C134" s="11" t="s">
        <v>268</v>
      </c>
      <c r="D134" s="1" t="s">
        <v>5</v>
      </c>
      <c r="E134" s="2"/>
      <c r="F134" s="2"/>
      <c r="G134" s="10">
        <f t="shared" si="28"/>
        <v>1</v>
      </c>
      <c r="H134" s="2"/>
      <c r="J134" s="2">
        <v>1</v>
      </c>
      <c r="K134" s="11">
        <f t="shared" si="7"/>
        <v>0</v>
      </c>
      <c r="L134" s="11">
        <f t="shared" si="8"/>
        <v>0</v>
      </c>
      <c r="M134" s="11">
        <f t="shared" si="9"/>
        <v>0</v>
      </c>
      <c r="N134" s="11">
        <f t="shared" si="10"/>
        <v>0</v>
      </c>
      <c r="O134" s="11">
        <f t="shared" si="11"/>
        <v>0</v>
      </c>
      <c r="P134" s="11">
        <f t="shared" si="12"/>
        <v>1</v>
      </c>
      <c r="Q134" s="11">
        <v>1</v>
      </c>
      <c r="T134" s="5"/>
      <c r="U134" s="5"/>
      <c r="V134" s="5"/>
      <c r="W134" s="1" t="s">
        <v>14</v>
      </c>
    </row>
    <row r="135" spans="1:24" s="1" customFormat="1" x14ac:dyDescent="0.2">
      <c r="A135" s="28" t="s">
        <v>11</v>
      </c>
      <c r="B135" s="1" t="s">
        <v>336</v>
      </c>
      <c r="C135" s="11" t="s">
        <v>269</v>
      </c>
      <c r="D135" s="4" t="s">
        <v>33</v>
      </c>
      <c r="E135" s="2">
        <v>1</v>
      </c>
      <c r="F135" s="2"/>
      <c r="G135" s="10" t="str">
        <f t="shared" si="28"/>
        <v/>
      </c>
      <c r="H135" s="2">
        <v>1</v>
      </c>
      <c r="I135" s="2"/>
      <c r="J135" s="2"/>
      <c r="K135" s="11">
        <f>IF($E135=1,H135,0)</f>
        <v>1</v>
      </c>
      <c r="L135" s="11">
        <f>IF($E135=1,I135,0)</f>
        <v>0</v>
      </c>
      <c r="M135" s="11">
        <f>IF($E135=1,J135,0)</f>
        <v>0</v>
      </c>
      <c r="N135" s="11">
        <f>IF($E135&lt;&gt;1,H135,0)</f>
        <v>0</v>
      </c>
      <c r="O135" s="11">
        <f>IF($E135&lt;&gt;1,I135,0)</f>
        <v>0</v>
      </c>
      <c r="P135" s="11">
        <f>IF($E135&lt;&gt;1,J135,0)</f>
        <v>0</v>
      </c>
      <c r="Q135" s="11">
        <v>1</v>
      </c>
      <c r="T135" s="5"/>
      <c r="U135" s="5"/>
      <c r="V135" s="5"/>
      <c r="W135" s="1" t="s">
        <v>14</v>
      </c>
    </row>
    <row r="136" spans="1:24" s="1" customFormat="1" x14ac:dyDescent="0.2">
      <c r="A136" s="28" t="s">
        <v>11</v>
      </c>
      <c r="B136" s="4" t="s">
        <v>384</v>
      </c>
      <c r="C136" s="11" t="s">
        <v>271</v>
      </c>
      <c r="D136" s="4" t="s">
        <v>317</v>
      </c>
      <c r="E136" s="2"/>
      <c r="F136" s="2"/>
      <c r="G136" s="10">
        <f t="shared" ref="G136:G147" si="29">IF(E136="",IF(F136="",1,""),"")</f>
        <v>1</v>
      </c>
      <c r="H136" s="2">
        <v>1</v>
      </c>
      <c r="I136" s="2"/>
      <c r="J136" s="2"/>
      <c r="K136" s="11">
        <f t="shared" si="7"/>
        <v>0</v>
      </c>
      <c r="L136" s="11">
        <f t="shared" si="8"/>
        <v>0</v>
      </c>
      <c r="M136" s="11">
        <f t="shared" si="9"/>
        <v>0</v>
      </c>
      <c r="N136" s="11">
        <f t="shared" si="10"/>
        <v>1</v>
      </c>
      <c r="O136" s="11">
        <f t="shared" si="11"/>
        <v>0</v>
      </c>
      <c r="P136" s="11">
        <f t="shared" si="12"/>
        <v>0</v>
      </c>
      <c r="Q136" s="11">
        <v>1</v>
      </c>
      <c r="T136" s="5"/>
      <c r="U136" s="5"/>
      <c r="V136" s="5"/>
      <c r="W136" s="1" t="s">
        <v>14</v>
      </c>
    </row>
    <row r="137" spans="1:24" s="1" customFormat="1" x14ac:dyDescent="0.2">
      <c r="A137" s="28" t="s">
        <v>11</v>
      </c>
      <c r="B137" s="4" t="s">
        <v>284</v>
      </c>
      <c r="C137" s="11" t="s">
        <v>272</v>
      </c>
      <c r="D137" s="4" t="s">
        <v>33</v>
      </c>
      <c r="E137" s="2"/>
      <c r="F137" s="2"/>
      <c r="G137" s="10">
        <f t="shared" si="29"/>
        <v>1</v>
      </c>
      <c r="H137" s="2"/>
      <c r="I137" s="2"/>
      <c r="J137" s="2">
        <v>1</v>
      </c>
      <c r="K137" s="11">
        <f t="shared" si="7"/>
        <v>0</v>
      </c>
      <c r="L137" s="11">
        <f t="shared" si="8"/>
        <v>0</v>
      </c>
      <c r="M137" s="11">
        <f t="shared" si="9"/>
        <v>0</v>
      </c>
      <c r="N137" s="11">
        <f t="shared" si="10"/>
        <v>0</v>
      </c>
      <c r="O137" s="11">
        <f t="shared" si="11"/>
        <v>0</v>
      </c>
      <c r="P137" s="11">
        <f t="shared" si="12"/>
        <v>1</v>
      </c>
      <c r="Q137" s="11">
        <v>1</v>
      </c>
      <c r="T137" s="5"/>
      <c r="U137" s="5"/>
      <c r="V137" s="5"/>
      <c r="W137" s="1" t="s">
        <v>14</v>
      </c>
    </row>
    <row r="138" spans="1:24" s="1" customFormat="1" x14ac:dyDescent="0.2">
      <c r="A138" s="28" t="s">
        <v>11</v>
      </c>
      <c r="B138" s="4" t="s">
        <v>285</v>
      </c>
      <c r="C138" s="11" t="s">
        <v>273</v>
      </c>
      <c r="D138" s="4" t="s">
        <v>33</v>
      </c>
      <c r="E138" s="2"/>
      <c r="F138" s="2"/>
      <c r="G138" s="10">
        <f t="shared" si="29"/>
        <v>1</v>
      </c>
      <c r="H138" s="2"/>
      <c r="I138" s="2"/>
      <c r="J138" s="2">
        <v>1</v>
      </c>
      <c r="K138" s="11">
        <f t="shared" si="7"/>
        <v>0</v>
      </c>
      <c r="L138" s="11">
        <f t="shared" si="8"/>
        <v>0</v>
      </c>
      <c r="M138" s="11">
        <f t="shared" si="9"/>
        <v>0</v>
      </c>
      <c r="N138" s="11">
        <f t="shared" si="10"/>
        <v>0</v>
      </c>
      <c r="O138" s="11">
        <f t="shared" si="11"/>
        <v>0</v>
      </c>
      <c r="P138" s="11">
        <f t="shared" si="12"/>
        <v>1</v>
      </c>
      <c r="Q138" s="11">
        <v>1</v>
      </c>
      <c r="T138" s="5"/>
      <c r="U138" s="5"/>
      <c r="V138" s="5"/>
      <c r="W138" s="1" t="s">
        <v>14</v>
      </c>
    </row>
    <row r="139" spans="1:24" s="1" customFormat="1" x14ac:dyDescent="0.2">
      <c r="A139" s="28" t="s">
        <v>11</v>
      </c>
      <c r="B139" s="4" t="s">
        <v>286</v>
      </c>
      <c r="C139" s="11" t="s">
        <v>291</v>
      </c>
      <c r="D139" s="4" t="s">
        <v>33</v>
      </c>
      <c r="E139" s="2"/>
      <c r="F139" s="2"/>
      <c r="G139" s="10">
        <f t="shared" si="29"/>
        <v>1</v>
      </c>
      <c r="H139" s="2"/>
      <c r="I139" s="2"/>
      <c r="J139" s="2">
        <v>1</v>
      </c>
      <c r="K139" s="11">
        <f t="shared" si="7"/>
        <v>0</v>
      </c>
      <c r="L139" s="11">
        <f t="shared" si="8"/>
        <v>0</v>
      </c>
      <c r="M139" s="11">
        <f t="shared" si="9"/>
        <v>0</v>
      </c>
      <c r="N139" s="11">
        <f t="shared" si="10"/>
        <v>0</v>
      </c>
      <c r="O139" s="11">
        <f t="shared" si="11"/>
        <v>0</v>
      </c>
      <c r="P139" s="11">
        <f t="shared" si="12"/>
        <v>1</v>
      </c>
      <c r="Q139" s="11">
        <v>1</v>
      </c>
      <c r="T139" s="5"/>
      <c r="U139" s="5"/>
      <c r="V139" s="5"/>
      <c r="W139" s="1" t="s">
        <v>14</v>
      </c>
    </row>
    <row r="140" spans="1:24" s="1" customFormat="1" x14ac:dyDescent="0.2">
      <c r="A140" s="28" t="s">
        <v>11</v>
      </c>
      <c r="B140" s="4" t="s">
        <v>287</v>
      </c>
      <c r="C140" s="11" t="s">
        <v>292</v>
      </c>
      <c r="D140" s="4" t="s">
        <v>33</v>
      </c>
      <c r="E140" s="2"/>
      <c r="F140" s="2"/>
      <c r="G140" s="10">
        <f t="shared" si="29"/>
        <v>1</v>
      </c>
      <c r="H140" s="2"/>
      <c r="I140" s="2"/>
      <c r="J140" s="2">
        <v>1</v>
      </c>
      <c r="K140" s="11">
        <f t="shared" ref="K140:M144" si="30">IF($E140=1,H140,0)</f>
        <v>0</v>
      </c>
      <c r="L140" s="11">
        <f t="shared" si="30"/>
        <v>0</v>
      </c>
      <c r="M140" s="11">
        <f t="shared" si="30"/>
        <v>0</v>
      </c>
      <c r="N140" s="11">
        <f t="shared" ref="N140:P144" si="31">IF($E140&lt;&gt;1,H140,0)</f>
        <v>0</v>
      </c>
      <c r="O140" s="11">
        <f t="shared" si="31"/>
        <v>0</v>
      </c>
      <c r="P140" s="11">
        <f t="shared" si="31"/>
        <v>1</v>
      </c>
      <c r="Q140" s="11">
        <v>1</v>
      </c>
      <c r="T140" s="5"/>
      <c r="U140" s="5"/>
      <c r="V140" s="5"/>
      <c r="W140" s="1" t="s">
        <v>14</v>
      </c>
    </row>
    <row r="141" spans="1:24" s="4" customFormat="1" x14ac:dyDescent="0.2">
      <c r="A141" s="28" t="s">
        <v>11</v>
      </c>
      <c r="B141" s="4" t="s">
        <v>256</v>
      </c>
      <c r="C141" s="11" t="s">
        <v>293</v>
      </c>
      <c r="D141" s="1" t="s">
        <v>1</v>
      </c>
      <c r="E141" s="3"/>
      <c r="F141" s="3"/>
      <c r="G141" s="10">
        <f t="shared" si="29"/>
        <v>1</v>
      </c>
      <c r="H141" s="3"/>
      <c r="I141" s="3">
        <v>1</v>
      </c>
      <c r="J141" s="3"/>
      <c r="K141" s="11">
        <f t="shared" si="30"/>
        <v>0</v>
      </c>
      <c r="L141" s="11">
        <f t="shared" si="30"/>
        <v>0</v>
      </c>
      <c r="M141" s="11">
        <f t="shared" si="30"/>
        <v>0</v>
      </c>
      <c r="N141" s="11">
        <f t="shared" si="31"/>
        <v>0</v>
      </c>
      <c r="O141" s="11">
        <f t="shared" si="31"/>
        <v>1</v>
      </c>
      <c r="P141" s="11">
        <f t="shared" si="31"/>
        <v>0</v>
      </c>
      <c r="Q141" s="11">
        <v>1</v>
      </c>
      <c r="T141" s="6"/>
      <c r="U141" s="6"/>
      <c r="V141" s="6"/>
      <c r="W141" s="1" t="s">
        <v>14</v>
      </c>
      <c r="X141" s="1"/>
    </row>
    <row r="142" spans="1:24" s="4" customFormat="1" x14ac:dyDescent="0.2">
      <c r="A142" s="28" t="s">
        <v>11</v>
      </c>
      <c r="B142" s="4" t="s">
        <v>265</v>
      </c>
      <c r="C142" s="11" t="s">
        <v>294</v>
      </c>
      <c r="D142" s="1" t="s">
        <v>32</v>
      </c>
      <c r="E142" s="3"/>
      <c r="F142" s="3"/>
      <c r="G142" s="10">
        <f t="shared" si="29"/>
        <v>1</v>
      </c>
      <c r="H142" s="3"/>
      <c r="I142" s="3">
        <v>1</v>
      </c>
      <c r="J142" s="3"/>
      <c r="K142" s="11">
        <f t="shared" si="30"/>
        <v>0</v>
      </c>
      <c r="L142" s="11">
        <f t="shared" si="30"/>
        <v>0</v>
      </c>
      <c r="M142" s="11">
        <f t="shared" si="30"/>
        <v>0</v>
      </c>
      <c r="N142" s="11">
        <f t="shared" si="31"/>
        <v>0</v>
      </c>
      <c r="O142" s="11">
        <f t="shared" si="31"/>
        <v>1</v>
      </c>
      <c r="P142" s="11">
        <f t="shared" si="31"/>
        <v>0</v>
      </c>
      <c r="Q142" s="11">
        <v>1</v>
      </c>
      <c r="T142" s="6"/>
      <c r="U142" s="6"/>
      <c r="V142" s="6"/>
      <c r="W142" s="1" t="s">
        <v>14</v>
      </c>
      <c r="X142" s="1"/>
    </row>
    <row r="143" spans="1:24" s="4" customFormat="1" x14ac:dyDescent="0.2">
      <c r="A143" s="28" t="s">
        <v>11</v>
      </c>
      <c r="B143" s="4" t="s">
        <v>255</v>
      </c>
      <c r="C143" s="11" t="s">
        <v>295</v>
      </c>
      <c r="D143" s="1" t="s">
        <v>1</v>
      </c>
      <c r="E143" s="3"/>
      <c r="F143" s="3"/>
      <c r="G143" s="10">
        <f t="shared" si="29"/>
        <v>1</v>
      </c>
      <c r="H143" s="3"/>
      <c r="I143" s="3">
        <v>1</v>
      </c>
      <c r="J143" s="3"/>
      <c r="K143" s="11">
        <f t="shared" si="30"/>
        <v>0</v>
      </c>
      <c r="L143" s="11">
        <f t="shared" si="30"/>
        <v>0</v>
      </c>
      <c r="M143" s="11">
        <f t="shared" si="30"/>
        <v>0</v>
      </c>
      <c r="N143" s="11">
        <f t="shared" si="31"/>
        <v>0</v>
      </c>
      <c r="O143" s="11">
        <f t="shared" si="31"/>
        <v>1</v>
      </c>
      <c r="P143" s="11">
        <f t="shared" si="31"/>
        <v>0</v>
      </c>
      <c r="Q143" s="11">
        <v>1</v>
      </c>
      <c r="T143" s="6"/>
      <c r="U143" s="6"/>
      <c r="V143" s="6"/>
      <c r="W143" s="1" t="s">
        <v>14</v>
      </c>
      <c r="X143" s="1"/>
    </row>
    <row r="144" spans="1:24" s="4" customFormat="1" x14ac:dyDescent="0.2">
      <c r="A144" s="28" t="s">
        <v>11</v>
      </c>
      <c r="B144" s="4" t="s">
        <v>263</v>
      </c>
      <c r="C144" s="11" t="s">
        <v>296</v>
      </c>
      <c r="D144" s="1" t="s">
        <v>32</v>
      </c>
      <c r="E144" s="3"/>
      <c r="F144" s="3"/>
      <c r="G144" s="10">
        <f t="shared" si="29"/>
        <v>1</v>
      </c>
      <c r="H144" s="3"/>
      <c r="I144" s="3">
        <v>1</v>
      </c>
      <c r="J144" s="3"/>
      <c r="K144" s="11">
        <f t="shared" si="30"/>
        <v>0</v>
      </c>
      <c r="L144" s="11">
        <f t="shared" si="30"/>
        <v>0</v>
      </c>
      <c r="M144" s="11">
        <f t="shared" si="30"/>
        <v>0</v>
      </c>
      <c r="N144" s="11">
        <f t="shared" si="31"/>
        <v>0</v>
      </c>
      <c r="O144" s="11">
        <f t="shared" si="31"/>
        <v>1</v>
      </c>
      <c r="P144" s="11">
        <f t="shared" si="31"/>
        <v>0</v>
      </c>
      <c r="Q144" s="11">
        <v>1</v>
      </c>
      <c r="T144" s="6"/>
      <c r="U144" s="6"/>
      <c r="V144" s="6"/>
      <c r="W144" s="1" t="s">
        <v>14</v>
      </c>
      <c r="X144" s="1"/>
    </row>
    <row r="145" spans="1:25" s="1" customFormat="1" x14ac:dyDescent="0.2">
      <c r="A145" s="28" t="s">
        <v>11</v>
      </c>
      <c r="B145" s="4" t="s">
        <v>12</v>
      </c>
      <c r="C145" s="11" t="s">
        <v>297</v>
      </c>
      <c r="D145" s="1" t="s">
        <v>2</v>
      </c>
      <c r="E145" s="2"/>
      <c r="F145" s="2"/>
      <c r="G145" s="10">
        <f t="shared" si="29"/>
        <v>1</v>
      </c>
      <c r="H145" s="2"/>
      <c r="I145" s="2"/>
      <c r="J145" s="2">
        <v>1</v>
      </c>
      <c r="K145" s="11">
        <f t="shared" si="7"/>
        <v>0</v>
      </c>
      <c r="L145" s="11">
        <f t="shared" si="8"/>
        <v>0</v>
      </c>
      <c r="M145" s="11">
        <f t="shared" si="9"/>
        <v>0</v>
      </c>
      <c r="N145" s="11">
        <f t="shared" si="10"/>
        <v>0</v>
      </c>
      <c r="O145" s="11">
        <f t="shared" si="11"/>
        <v>0</v>
      </c>
      <c r="P145" s="11">
        <f t="shared" si="12"/>
        <v>1</v>
      </c>
      <c r="Q145" s="11">
        <v>1</v>
      </c>
      <c r="T145" s="5"/>
      <c r="U145" s="5"/>
      <c r="V145" s="5"/>
      <c r="W145" s="1" t="s">
        <v>14</v>
      </c>
    </row>
    <row r="146" spans="1:25" s="1" customFormat="1" x14ac:dyDescent="0.2">
      <c r="A146" s="28" t="s">
        <v>11</v>
      </c>
      <c r="B146" s="4" t="s">
        <v>13</v>
      </c>
      <c r="C146" s="11" t="s">
        <v>298</v>
      </c>
      <c r="D146" s="1" t="s">
        <v>2</v>
      </c>
      <c r="E146" s="2"/>
      <c r="F146" s="2"/>
      <c r="G146" s="10">
        <f t="shared" si="29"/>
        <v>1</v>
      </c>
      <c r="H146" s="2"/>
      <c r="J146" s="2">
        <v>1</v>
      </c>
      <c r="K146" s="11">
        <f t="shared" si="7"/>
        <v>0</v>
      </c>
      <c r="L146" s="11">
        <f t="shared" si="8"/>
        <v>0</v>
      </c>
      <c r="M146" s="11">
        <f t="shared" si="9"/>
        <v>0</v>
      </c>
      <c r="N146" s="11">
        <f t="shared" si="10"/>
        <v>0</v>
      </c>
      <c r="O146" s="11">
        <f t="shared" si="11"/>
        <v>0</v>
      </c>
      <c r="P146" s="11">
        <f t="shared" si="12"/>
        <v>1</v>
      </c>
      <c r="Q146" s="11">
        <v>1</v>
      </c>
      <c r="T146" s="5"/>
      <c r="U146" s="5"/>
      <c r="V146" s="5"/>
      <c r="W146" s="1" t="s">
        <v>14</v>
      </c>
    </row>
    <row r="147" spans="1:25" s="1" customFormat="1" x14ac:dyDescent="0.2">
      <c r="A147" s="28" t="s">
        <v>11</v>
      </c>
      <c r="B147" s="4" t="s">
        <v>257</v>
      </c>
      <c r="C147" s="11" t="s">
        <v>299</v>
      </c>
      <c r="D147" s="1" t="s">
        <v>6</v>
      </c>
      <c r="E147" s="2"/>
      <c r="F147" s="2"/>
      <c r="G147" s="10">
        <f t="shared" si="29"/>
        <v>1</v>
      </c>
      <c r="H147" s="2"/>
      <c r="I147" s="2">
        <v>1</v>
      </c>
      <c r="K147" s="11">
        <f>IF($E147=1,H147,0)</f>
        <v>0</v>
      </c>
      <c r="L147" s="11">
        <f>IF($E147=1,I147,0)</f>
        <v>0</v>
      </c>
      <c r="M147" s="11">
        <f>IF($E147=1,J147,0)</f>
        <v>0</v>
      </c>
      <c r="N147" s="11">
        <f>IF($E147&lt;&gt;1,H147,0)</f>
        <v>0</v>
      </c>
      <c r="O147" s="11">
        <f>IF($E147&lt;&gt;1,I147,0)</f>
        <v>1</v>
      </c>
      <c r="P147" s="11">
        <f>IF($E147&lt;&gt;1,J147,0)</f>
        <v>0</v>
      </c>
      <c r="Q147" s="11">
        <v>1</v>
      </c>
      <c r="T147" s="5"/>
      <c r="U147" s="5"/>
      <c r="V147" s="5"/>
      <c r="W147" s="1" t="s">
        <v>14</v>
      </c>
    </row>
    <row r="148" spans="1:25" s="1" customFormat="1" x14ac:dyDescent="0.2">
      <c r="A148" s="28" t="s">
        <v>11</v>
      </c>
      <c r="B148" s="4" t="s">
        <v>258</v>
      </c>
      <c r="C148" s="11" t="s">
        <v>300</v>
      </c>
      <c r="D148" s="1" t="s">
        <v>6</v>
      </c>
      <c r="E148" s="2"/>
      <c r="F148" s="2"/>
      <c r="G148" s="10">
        <f t="shared" ref="G148:G165" si="32">IF(E148="",IF(F148="",1,""),"")</f>
        <v>1</v>
      </c>
      <c r="H148" s="2"/>
      <c r="I148" s="2">
        <v>1</v>
      </c>
      <c r="K148" s="11">
        <f t="shared" si="7"/>
        <v>0</v>
      </c>
      <c r="L148" s="11">
        <f t="shared" si="8"/>
        <v>0</v>
      </c>
      <c r="M148" s="11">
        <f t="shared" si="9"/>
        <v>0</v>
      </c>
      <c r="N148" s="11">
        <f t="shared" si="10"/>
        <v>0</v>
      </c>
      <c r="O148" s="11">
        <f t="shared" si="11"/>
        <v>1</v>
      </c>
      <c r="P148" s="11">
        <f t="shared" si="12"/>
        <v>0</v>
      </c>
      <c r="Q148" s="11">
        <v>1</v>
      </c>
      <c r="T148" s="5"/>
      <c r="U148" s="5"/>
      <c r="V148" s="5"/>
      <c r="W148" s="1" t="s">
        <v>14</v>
      </c>
    </row>
    <row r="149" spans="1:25" s="1" customFormat="1" x14ac:dyDescent="0.2">
      <c r="A149" s="28" t="s">
        <v>11</v>
      </c>
      <c r="B149" s="4" t="s">
        <v>228</v>
      </c>
      <c r="C149" s="11" t="s">
        <v>301</v>
      </c>
      <c r="D149" s="1" t="s">
        <v>5</v>
      </c>
      <c r="E149" s="2"/>
      <c r="F149" s="2"/>
      <c r="G149" s="10">
        <f t="shared" si="32"/>
        <v>1</v>
      </c>
      <c r="H149" s="2"/>
      <c r="J149" s="2">
        <v>1</v>
      </c>
      <c r="K149" s="11">
        <f t="shared" si="7"/>
        <v>0</v>
      </c>
      <c r="L149" s="11">
        <f t="shared" si="8"/>
        <v>0</v>
      </c>
      <c r="M149" s="11">
        <f t="shared" si="9"/>
        <v>0</v>
      </c>
      <c r="N149" s="11">
        <f t="shared" si="10"/>
        <v>0</v>
      </c>
      <c r="O149" s="11">
        <f t="shared" si="11"/>
        <v>0</v>
      </c>
      <c r="P149" s="11">
        <f t="shared" si="12"/>
        <v>1</v>
      </c>
      <c r="Q149" s="11">
        <v>1</v>
      </c>
      <c r="T149" s="5"/>
      <c r="U149" s="5"/>
      <c r="V149" s="5"/>
      <c r="W149" s="1" t="s">
        <v>14</v>
      </c>
    </row>
    <row r="150" spans="1:25" s="1" customFormat="1" x14ac:dyDescent="0.2">
      <c r="A150" s="28" t="s">
        <v>11</v>
      </c>
      <c r="B150" s="4" t="s">
        <v>246</v>
      </c>
      <c r="C150" s="11" t="s">
        <v>302</v>
      </c>
      <c r="D150" s="1" t="s">
        <v>5</v>
      </c>
      <c r="E150" s="2"/>
      <c r="F150" s="2"/>
      <c r="G150" s="10">
        <f t="shared" si="32"/>
        <v>1</v>
      </c>
      <c r="H150" s="2"/>
      <c r="J150" s="2">
        <v>1</v>
      </c>
      <c r="K150" s="11">
        <f t="shared" si="7"/>
        <v>0</v>
      </c>
      <c r="L150" s="11">
        <f t="shared" si="8"/>
        <v>0</v>
      </c>
      <c r="M150" s="11">
        <f t="shared" si="9"/>
        <v>0</v>
      </c>
      <c r="N150" s="11">
        <f t="shared" si="10"/>
        <v>0</v>
      </c>
      <c r="O150" s="11">
        <f t="shared" si="11"/>
        <v>0</v>
      </c>
      <c r="P150" s="11">
        <f t="shared" si="12"/>
        <v>1</v>
      </c>
      <c r="Q150" s="11">
        <v>1</v>
      </c>
      <c r="T150" s="5"/>
      <c r="U150" s="5"/>
      <c r="V150" s="5"/>
      <c r="W150" s="1" t="s">
        <v>14</v>
      </c>
    </row>
    <row r="151" spans="1:25" s="1" customFormat="1" x14ac:dyDescent="0.2">
      <c r="A151" s="28" t="s">
        <v>11</v>
      </c>
      <c r="B151" s="4" t="s">
        <v>274</v>
      </c>
      <c r="C151" s="11" t="s">
        <v>303</v>
      </c>
      <c r="D151" s="1" t="s">
        <v>5</v>
      </c>
      <c r="E151" s="2"/>
      <c r="F151" s="2"/>
      <c r="G151" s="10">
        <f t="shared" si="32"/>
        <v>1</v>
      </c>
      <c r="H151" s="2"/>
      <c r="J151" s="2">
        <v>1</v>
      </c>
      <c r="K151" s="11">
        <f t="shared" si="7"/>
        <v>0</v>
      </c>
      <c r="L151" s="11">
        <f t="shared" si="8"/>
        <v>0</v>
      </c>
      <c r="M151" s="11">
        <f t="shared" si="9"/>
        <v>0</v>
      </c>
      <c r="N151" s="11">
        <f t="shared" si="10"/>
        <v>0</v>
      </c>
      <c r="O151" s="11">
        <f t="shared" si="11"/>
        <v>0</v>
      </c>
      <c r="P151" s="11">
        <f t="shared" si="12"/>
        <v>1</v>
      </c>
      <c r="Q151" s="11">
        <v>1</v>
      </c>
      <c r="T151" s="5"/>
      <c r="U151" s="5"/>
      <c r="V151" s="5"/>
      <c r="W151" s="1" t="s">
        <v>14</v>
      </c>
    </row>
    <row r="152" spans="1:25" s="1" customFormat="1" x14ac:dyDescent="0.2">
      <c r="A152" s="29" t="s">
        <v>245</v>
      </c>
      <c r="B152" s="1" t="s">
        <v>336</v>
      </c>
      <c r="C152" s="11" t="s">
        <v>304</v>
      </c>
      <c r="D152" s="4" t="s">
        <v>33</v>
      </c>
      <c r="E152" s="2">
        <v>1</v>
      </c>
      <c r="F152" s="2"/>
      <c r="G152" s="10" t="str">
        <f>IF(E152="",IF(F152="",1,""),"")</f>
        <v/>
      </c>
      <c r="H152" s="2">
        <v>1</v>
      </c>
      <c r="I152" s="2"/>
      <c r="J152" s="2"/>
      <c r="K152" s="11">
        <f t="shared" si="7"/>
        <v>1</v>
      </c>
      <c r="L152" s="11">
        <f t="shared" si="8"/>
        <v>0</v>
      </c>
      <c r="M152" s="11">
        <f t="shared" si="9"/>
        <v>0</v>
      </c>
      <c r="N152" s="11">
        <f t="shared" si="10"/>
        <v>0</v>
      </c>
      <c r="O152" s="11">
        <f t="shared" si="11"/>
        <v>0</v>
      </c>
      <c r="P152" s="11">
        <f t="shared" si="12"/>
        <v>0</v>
      </c>
      <c r="Q152" s="11">
        <v>1</v>
      </c>
      <c r="T152" s="5"/>
      <c r="U152" s="5"/>
      <c r="V152" s="5"/>
      <c r="W152" s="1" t="s">
        <v>14</v>
      </c>
    </row>
    <row r="153" spans="1:25" s="1" customFormat="1" x14ac:dyDescent="0.2">
      <c r="A153" s="29" t="s">
        <v>245</v>
      </c>
      <c r="B153" s="4" t="s">
        <v>384</v>
      </c>
      <c r="C153" s="11" t="s">
        <v>305</v>
      </c>
      <c r="D153" s="4" t="s">
        <v>317</v>
      </c>
      <c r="E153" s="2"/>
      <c r="F153" s="2"/>
      <c r="G153" s="10">
        <f t="shared" si="32"/>
        <v>1</v>
      </c>
      <c r="H153" s="2">
        <v>1</v>
      </c>
      <c r="I153" s="2"/>
      <c r="J153" s="2"/>
      <c r="K153" s="11">
        <f t="shared" ref="K153:K161" si="33">IF($E153=1,H153,0)</f>
        <v>0</v>
      </c>
      <c r="L153" s="11">
        <f t="shared" ref="L153:L161" si="34">IF($E153=1,I153,0)</f>
        <v>0</v>
      </c>
      <c r="M153" s="11">
        <f t="shared" ref="M153:M161" si="35">IF($E153=1,J153,0)</f>
        <v>0</v>
      </c>
      <c r="N153" s="11">
        <f t="shared" ref="N153:N161" si="36">IF($E153&lt;&gt;1,H153,0)</f>
        <v>1</v>
      </c>
      <c r="O153" s="11">
        <f t="shared" ref="O153:O161" si="37">IF($E153&lt;&gt;1,I153,0)</f>
        <v>0</v>
      </c>
      <c r="P153" s="11">
        <f t="shared" ref="P153:P161" si="38">IF($E153&lt;&gt;1,J153,0)</f>
        <v>0</v>
      </c>
      <c r="Q153" s="11">
        <v>1</v>
      </c>
      <c r="T153" s="5"/>
      <c r="U153" s="5"/>
      <c r="V153" s="5"/>
      <c r="W153" s="1" t="s">
        <v>14</v>
      </c>
    </row>
    <row r="154" spans="1:25" s="4" customFormat="1" x14ac:dyDescent="0.2">
      <c r="A154" s="29" t="s">
        <v>245</v>
      </c>
      <c r="B154" s="4" t="s">
        <v>288</v>
      </c>
      <c r="C154" s="11" t="s">
        <v>306</v>
      </c>
      <c r="D154" s="4" t="s">
        <v>33</v>
      </c>
      <c r="E154" s="3"/>
      <c r="F154" s="3"/>
      <c r="G154" s="10">
        <f t="shared" si="32"/>
        <v>1</v>
      </c>
      <c r="H154" s="3"/>
      <c r="I154" s="3"/>
      <c r="J154" s="3">
        <v>1</v>
      </c>
      <c r="K154" s="11">
        <f t="shared" si="33"/>
        <v>0</v>
      </c>
      <c r="L154" s="11">
        <f t="shared" si="34"/>
        <v>0</v>
      </c>
      <c r="M154" s="11">
        <f t="shared" si="35"/>
        <v>0</v>
      </c>
      <c r="N154" s="11">
        <f t="shared" si="36"/>
        <v>0</v>
      </c>
      <c r="O154" s="11">
        <f t="shared" si="37"/>
        <v>0</v>
      </c>
      <c r="P154" s="11">
        <f t="shared" si="38"/>
        <v>1</v>
      </c>
      <c r="Q154" s="11">
        <v>1</v>
      </c>
      <c r="T154" s="6"/>
      <c r="U154" s="6"/>
      <c r="V154" s="6"/>
      <c r="W154" s="1" t="s">
        <v>14</v>
      </c>
      <c r="X154" s="1"/>
    </row>
    <row r="155" spans="1:25" s="4" customFormat="1" x14ac:dyDescent="0.2">
      <c r="A155" s="29" t="s">
        <v>245</v>
      </c>
      <c r="B155" s="4" t="s">
        <v>289</v>
      </c>
      <c r="C155" s="11" t="s">
        <v>325</v>
      </c>
      <c r="D155" s="4" t="s">
        <v>33</v>
      </c>
      <c r="E155" s="3"/>
      <c r="F155" s="3"/>
      <c r="G155" s="10">
        <f>IF(E155="",IF(F155="",1,""),"")</f>
        <v>1</v>
      </c>
      <c r="H155" s="3"/>
      <c r="I155" s="3"/>
      <c r="J155" s="3">
        <v>1</v>
      </c>
      <c r="K155" s="11">
        <f>IF($E155=1,H155,0)</f>
        <v>0</v>
      </c>
      <c r="L155" s="11">
        <f>IF($E155=1,I155,0)</f>
        <v>0</v>
      </c>
      <c r="M155" s="11">
        <f>IF($E155=1,J155,0)</f>
        <v>0</v>
      </c>
      <c r="N155" s="11">
        <f>IF($E155&lt;&gt;1,H155,0)</f>
        <v>0</v>
      </c>
      <c r="O155" s="11">
        <f>IF($E155&lt;&gt;1,I155,0)</f>
        <v>0</v>
      </c>
      <c r="P155" s="11">
        <f>IF($E155&lt;&gt;1,J155,0)</f>
        <v>1</v>
      </c>
      <c r="Q155" s="11">
        <v>1</v>
      </c>
      <c r="T155" s="6"/>
      <c r="U155" s="6"/>
      <c r="V155" s="6"/>
      <c r="W155" s="1" t="s">
        <v>14</v>
      </c>
      <c r="X155" s="1"/>
    </row>
    <row r="156" spans="1:25" s="4" customFormat="1" x14ac:dyDescent="0.2">
      <c r="A156" s="29" t="s">
        <v>245</v>
      </c>
      <c r="B156" s="4" t="s">
        <v>290</v>
      </c>
      <c r="C156" s="11" t="s">
        <v>307</v>
      </c>
      <c r="D156" s="4" t="s">
        <v>33</v>
      </c>
      <c r="E156" s="3"/>
      <c r="F156" s="3"/>
      <c r="G156" s="10">
        <f t="shared" si="32"/>
        <v>1</v>
      </c>
      <c r="H156" s="3"/>
      <c r="I156" s="3"/>
      <c r="J156" s="3">
        <v>1</v>
      </c>
      <c r="K156" s="11">
        <f t="shared" si="33"/>
        <v>0</v>
      </c>
      <c r="L156" s="11">
        <f t="shared" si="34"/>
        <v>0</v>
      </c>
      <c r="M156" s="11">
        <f t="shared" si="35"/>
        <v>0</v>
      </c>
      <c r="N156" s="11">
        <f t="shared" si="36"/>
        <v>0</v>
      </c>
      <c r="O156" s="11">
        <f t="shared" si="37"/>
        <v>0</v>
      </c>
      <c r="P156" s="11">
        <f t="shared" si="38"/>
        <v>1</v>
      </c>
      <c r="Q156" s="11">
        <v>1</v>
      </c>
      <c r="T156" s="6"/>
      <c r="U156" s="6"/>
      <c r="V156" s="6"/>
      <c r="W156" s="1" t="s">
        <v>14</v>
      </c>
      <c r="X156" s="1"/>
    </row>
    <row r="157" spans="1:25" s="4" customFormat="1" x14ac:dyDescent="0.2">
      <c r="A157" s="29" t="s">
        <v>245</v>
      </c>
      <c r="B157" s="4" t="s">
        <v>254</v>
      </c>
      <c r="C157" s="11" t="s">
        <v>308</v>
      </c>
      <c r="D157" s="1" t="s">
        <v>1</v>
      </c>
      <c r="E157" s="3"/>
      <c r="F157" s="3"/>
      <c r="G157" s="10">
        <f>IF(E157="",IF(F157="",1,""),"")</f>
        <v>1</v>
      </c>
      <c r="H157" s="3"/>
      <c r="I157" s="3">
        <v>1</v>
      </c>
      <c r="J157" s="3"/>
      <c r="K157" s="11">
        <f t="shared" si="33"/>
        <v>0</v>
      </c>
      <c r="L157" s="11">
        <f t="shared" si="34"/>
        <v>0</v>
      </c>
      <c r="M157" s="11">
        <f t="shared" si="35"/>
        <v>0</v>
      </c>
      <c r="N157" s="11">
        <f t="shared" si="36"/>
        <v>0</v>
      </c>
      <c r="O157" s="11">
        <f t="shared" si="37"/>
        <v>1</v>
      </c>
      <c r="P157" s="11">
        <f t="shared" si="38"/>
        <v>0</v>
      </c>
      <c r="Q157" s="11">
        <v>1</v>
      </c>
      <c r="T157" s="6"/>
      <c r="U157" s="6"/>
      <c r="V157" s="6"/>
      <c r="W157" s="1" t="s">
        <v>14</v>
      </c>
      <c r="X157" s="1"/>
    </row>
    <row r="158" spans="1:25" s="4" customFormat="1" x14ac:dyDescent="0.2">
      <c r="A158" s="29" t="s">
        <v>245</v>
      </c>
      <c r="B158" s="4" t="s">
        <v>31</v>
      </c>
      <c r="C158" s="11" t="s">
        <v>309</v>
      </c>
      <c r="D158" s="1" t="s">
        <v>32</v>
      </c>
      <c r="E158" s="3"/>
      <c r="F158" s="3"/>
      <c r="G158" s="10">
        <f>IF(E158="",IF(F158="",1,""),"")</f>
        <v>1</v>
      </c>
      <c r="H158" s="3"/>
      <c r="I158" s="3">
        <v>1</v>
      </c>
      <c r="J158" s="3"/>
      <c r="K158" s="11">
        <f t="shared" si="33"/>
        <v>0</v>
      </c>
      <c r="L158" s="11">
        <f t="shared" si="34"/>
        <v>0</v>
      </c>
      <c r="M158" s="11">
        <f t="shared" si="35"/>
        <v>0</v>
      </c>
      <c r="N158" s="11">
        <f t="shared" si="36"/>
        <v>0</v>
      </c>
      <c r="O158" s="11">
        <f t="shared" si="37"/>
        <v>1</v>
      </c>
      <c r="P158" s="11">
        <f t="shared" si="38"/>
        <v>0</v>
      </c>
      <c r="Q158" s="11">
        <v>1</v>
      </c>
      <c r="T158" s="6"/>
      <c r="U158" s="6"/>
      <c r="V158" s="6"/>
      <c r="W158" s="1" t="s">
        <v>14</v>
      </c>
      <c r="X158" s="1"/>
    </row>
    <row r="159" spans="1:25" s="4" customFormat="1" x14ac:dyDescent="0.2">
      <c r="A159" s="29" t="s">
        <v>245</v>
      </c>
      <c r="B159" s="4" t="s">
        <v>12</v>
      </c>
      <c r="C159" s="11" t="s">
        <v>310</v>
      </c>
      <c r="D159" s="1" t="s">
        <v>2</v>
      </c>
      <c r="E159" s="3"/>
      <c r="F159" s="2"/>
      <c r="G159" s="10">
        <f>IF(E159="",IF(F159="",1,""),"")</f>
        <v>1</v>
      </c>
      <c r="H159" s="2"/>
      <c r="I159" s="2"/>
      <c r="J159" s="2">
        <v>1</v>
      </c>
      <c r="K159" s="11">
        <f t="shared" si="33"/>
        <v>0</v>
      </c>
      <c r="L159" s="11">
        <f t="shared" si="34"/>
        <v>0</v>
      </c>
      <c r="M159" s="11">
        <f t="shared" si="35"/>
        <v>0</v>
      </c>
      <c r="N159" s="11">
        <f t="shared" si="36"/>
        <v>0</v>
      </c>
      <c r="O159" s="11">
        <f t="shared" si="37"/>
        <v>0</v>
      </c>
      <c r="P159" s="11">
        <f t="shared" si="38"/>
        <v>1</v>
      </c>
      <c r="Q159" s="11">
        <v>1</v>
      </c>
      <c r="S159" s="1"/>
      <c r="T159" s="5"/>
      <c r="U159" s="5"/>
      <c r="V159" s="5"/>
      <c r="W159" s="1" t="s">
        <v>14</v>
      </c>
      <c r="X159" s="1"/>
      <c r="Y159" s="1"/>
    </row>
    <row r="160" spans="1:25" s="4" customFormat="1" x14ac:dyDescent="0.2">
      <c r="A160" s="29" t="s">
        <v>245</v>
      </c>
      <c r="B160" s="4" t="s">
        <v>13</v>
      </c>
      <c r="C160" s="11" t="s">
        <v>311</v>
      </c>
      <c r="D160" s="1" t="s">
        <v>2</v>
      </c>
      <c r="E160" s="3"/>
      <c r="F160" s="2"/>
      <c r="G160" s="10">
        <f>IF(E160="",IF(F160="",1,""),"")</f>
        <v>1</v>
      </c>
      <c r="H160" s="2"/>
      <c r="I160" s="2"/>
      <c r="J160" s="2">
        <v>1</v>
      </c>
      <c r="K160" s="11">
        <f t="shared" si="33"/>
        <v>0</v>
      </c>
      <c r="L160" s="11">
        <f t="shared" si="34"/>
        <v>0</v>
      </c>
      <c r="M160" s="11">
        <f t="shared" si="35"/>
        <v>0</v>
      </c>
      <c r="N160" s="11">
        <f t="shared" si="36"/>
        <v>0</v>
      </c>
      <c r="O160" s="11">
        <f t="shared" si="37"/>
        <v>0</v>
      </c>
      <c r="P160" s="11">
        <f t="shared" si="38"/>
        <v>1</v>
      </c>
      <c r="Q160" s="11">
        <v>1</v>
      </c>
      <c r="S160" s="1"/>
      <c r="T160" s="5"/>
      <c r="U160" s="5"/>
      <c r="V160" s="5"/>
      <c r="W160" s="1" t="s">
        <v>14</v>
      </c>
      <c r="X160" s="1"/>
      <c r="Y160" s="1"/>
    </row>
    <row r="161" spans="1:23" s="1" customFormat="1" x14ac:dyDescent="0.2">
      <c r="A161" s="29" t="s">
        <v>245</v>
      </c>
      <c r="B161" s="4" t="s">
        <v>30</v>
      </c>
      <c r="C161" s="11" t="s">
        <v>312</v>
      </c>
      <c r="D161" s="1" t="s">
        <v>6</v>
      </c>
      <c r="E161" s="2"/>
      <c r="F161" s="2"/>
      <c r="G161" s="10">
        <f>IF(E161="",IF(F161="",1,""),"")</f>
        <v>1</v>
      </c>
      <c r="H161" s="2"/>
      <c r="I161" s="2">
        <v>1</v>
      </c>
      <c r="J161" s="2"/>
      <c r="K161" s="11">
        <f t="shared" si="33"/>
        <v>0</v>
      </c>
      <c r="L161" s="11">
        <f t="shared" si="34"/>
        <v>0</v>
      </c>
      <c r="M161" s="11">
        <f t="shared" si="35"/>
        <v>0</v>
      </c>
      <c r="N161" s="11">
        <f t="shared" si="36"/>
        <v>0</v>
      </c>
      <c r="O161" s="11">
        <f t="shared" si="37"/>
        <v>1</v>
      </c>
      <c r="P161" s="11">
        <f t="shared" si="38"/>
        <v>0</v>
      </c>
      <c r="Q161" s="11">
        <v>1</v>
      </c>
      <c r="T161" s="5"/>
      <c r="U161" s="5"/>
      <c r="V161" s="5"/>
      <c r="W161" s="1" t="s">
        <v>14</v>
      </c>
    </row>
    <row r="162" spans="1:23" s="1" customFormat="1" x14ac:dyDescent="0.2">
      <c r="A162" s="29" t="s">
        <v>245</v>
      </c>
      <c r="B162" s="4" t="s">
        <v>319</v>
      </c>
      <c r="C162" s="11" t="s">
        <v>313</v>
      </c>
      <c r="D162" s="1" t="s">
        <v>5</v>
      </c>
      <c r="E162" s="2"/>
      <c r="F162" s="2"/>
      <c r="G162" s="10">
        <f t="shared" si="32"/>
        <v>1</v>
      </c>
      <c r="H162" s="2"/>
      <c r="J162" s="2">
        <v>1</v>
      </c>
      <c r="K162" s="11">
        <f t="shared" si="7"/>
        <v>0</v>
      </c>
      <c r="L162" s="11">
        <f t="shared" si="8"/>
        <v>0</v>
      </c>
      <c r="M162" s="11">
        <f t="shared" si="9"/>
        <v>0</v>
      </c>
      <c r="N162" s="11">
        <f t="shared" si="10"/>
        <v>0</v>
      </c>
      <c r="O162" s="11">
        <f t="shared" si="11"/>
        <v>0</v>
      </c>
      <c r="P162" s="11">
        <f t="shared" si="12"/>
        <v>1</v>
      </c>
      <c r="Q162" s="11">
        <v>1</v>
      </c>
      <c r="T162" s="5"/>
      <c r="U162" s="5"/>
      <c r="V162" s="5"/>
      <c r="W162" s="1" t="s">
        <v>14</v>
      </c>
    </row>
    <row r="163" spans="1:23" s="1" customFormat="1" x14ac:dyDescent="0.2">
      <c r="A163" s="29" t="s">
        <v>245</v>
      </c>
      <c r="B163" s="4" t="s">
        <v>320</v>
      </c>
      <c r="C163" s="11" t="s">
        <v>314</v>
      </c>
      <c r="D163" s="1" t="s">
        <v>5</v>
      </c>
      <c r="E163" s="2"/>
      <c r="F163" s="2"/>
      <c r="G163" s="10">
        <f t="shared" si="32"/>
        <v>1</v>
      </c>
      <c r="H163" s="2"/>
      <c r="J163" s="2">
        <v>1</v>
      </c>
      <c r="K163" s="11">
        <f t="shared" si="7"/>
        <v>0</v>
      </c>
      <c r="L163" s="11">
        <f t="shared" si="8"/>
        <v>0</v>
      </c>
      <c r="M163" s="11">
        <f t="shared" si="9"/>
        <v>0</v>
      </c>
      <c r="N163" s="11">
        <f t="shared" si="10"/>
        <v>0</v>
      </c>
      <c r="O163" s="11">
        <f t="shared" si="11"/>
        <v>0</v>
      </c>
      <c r="P163" s="11">
        <f t="shared" si="12"/>
        <v>1</v>
      </c>
      <c r="Q163" s="11">
        <v>1</v>
      </c>
      <c r="T163" s="5"/>
      <c r="U163" s="5"/>
      <c r="V163" s="5"/>
      <c r="W163" s="1" t="s">
        <v>14</v>
      </c>
    </row>
    <row r="164" spans="1:23" s="1" customFormat="1" x14ac:dyDescent="0.2">
      <c r="A164" s="29" t="s">
        <v>245</v>
      </c>
      <c r="B164" s="4" t="s">
        <v>321</v>
      </c>
      <c r="C164" s="11" t="s">
        <v>315</v>
      </c>
      <c r="D164" s="1" t="s">
        <v>5</v>
      </c>
      <c r="E164" s="2"/>
      <c r="F164" s="2"/>
      <c r="G164" s="10">
        <f t="shared" si="32"/>
        <v>1</v>
      </c>
      <c r="H164" s="2"/>
      <c r="J164" s="2">
        <v>1</v>
      </c>
      <c r="K164" s="11">
        <f t="shared" si="7"/>
        <v>0</v>
      </c>
      <c r="L164" s="11">
        <f t="shared" si="8"/>
        <v>0</v>
      </c>
      <c r="M164" s="11">
        <f t="shared" si="9"/>
        <v>0</v>
      </c>
      <c r="N164" s="11">
        <f t="shared" si="10"/>
        <v>0</v>
      </c>
      <c r="O164" s="11">
        <f t="shared" si="11"/>
        <v>0</v>
      </c>
      <c r="P164" s="11">
        <f t="shared" si="12"/>
        <v>1</v>
      </c>
      <c r="Q164" s="11">
        <v>1</v>
      </c>
      <c r="T164" s="5"/>
      <c r="U164" s="5"/>
      <c r="V164" s="5"/>
      <c r="W164" s="1" t="s">
        <v>14</v>
      </c>
    </row>
    <row r="165" spans="1:23" s="1" customFormat="1" x14ac:dyDescent="0.2">
      <c r="A165" s="29" t="s">
        <v>245</v>
      </c>
      <c r="B165" s="4" t="s">
        <v>322</v>
      </c>
      <c r="C165" s="11" t="s">
        <v>316</v>
      </c>
      <c r="D165" s="1" t="s">
        <v>5</v>
      </c>
      <c r="E165" s="2"/>
      <c r="F165" s="2"/>
      <c r="G165" s="10">
        <f t="shared" si="32"/>
        <v>1</v>
      </c>
      <c r="H165" s="2"/>
      <c r="J165" s="2">
        <v>1</v>
      </c>
      <c r="K165" s="11">
        <f t="shared" si="7"/>
        <v>0</v>
      </c>
      <c r="L165" s="11">
        <f t="shared" si="8"/>
        <v>0</v>
      </c>
      <c r="M165" s="11">
        <f t="shared" si="9"/>
        <v>0</v>
      </c>
      <c r="N165" s="11">
        <f t="shared" si="10"/>
        <v>0</v>
      </c>
      <c r="O165" s="11">
        <f t="shared" si="11"/>
        <v>0</v>
      </c>
      <c r="P165" s="11">
        <f t="shared" si="12"/>
        <v>1</v>
      </c>
      <c r="Q165" s="11">
        <v>1</v>
      </c>
      <c r="T165" s="5"/>
      <c r="U165" s="5"/>
      <c r="V165" s="5"/>
      <c r="W165" s="1" t="s">
        <v>14</v>
      </c>
    </row>
    <row r="166" spans="1:23" s="1" customFormat="1" x14ac:dyDescent="0.2">
      <c r="A166" s="29" t="s">
        <v>245</v>
      </c>
      <c r="B166" s="4" t="s">
        <v>323</v>
      </c>
      <c r="C166" s="11" t="s">
        <v>326</v>
      </c>
      <c r="D166" s="1" t="s">
        <v>5</v>
      </c>
      <c r="E166" s="2"/>
      <c r="F166" s="2"/>
      <c r="G166" s="10">
        <f>IF(E166="",IF(F166="",1,""),"")</f>
        <v>1</v>
      </c>
      <c r="H166" s="2"/>
      <c r="J166" s="2">
        <v>1</v>
      </c>
      <c r="K166" s="11">
        <f t="shared" ref="K166:M167" si="39">IF($E166=1,H166,0)</f>
        <v>0</v>
      </c>
      <c r="L166" s="11">
        <f t="shared" si="39"/>
        <v>0</v>
      </c>
      <c r="M166" s="11">
        <f t="shared" si="39"/>
        <v>0</v>
      </c>
      <c r="N166" s="11">
        <f t="shared" ref="N166:P167" si="40">IF($E166&lt;&gt;1,H166,0)</f>
        <v>0</v>
      </c>
      <c r="O166" s="11">
        <f t="shared" si="40"/>
        <v>0</v>
      </c>
      <c r="P166" s="11">
        <f t="shared" si="40"/>
        <v>1</v>
      </c>
      <c r="Q166" s="11">
        <v>1</v>
      </c>
      <c r="T166" s="5"/>
      <c r="U166" s="5"/>
      <c r="V166" s="5"/>
      <c r="W166" s="1" t="s">
        <v>14</v>
      </c>
    </row>
    <row r="167" spans="1:23" s="1" customFormat="1" x14ac:dyDescent="0.2">
      <c r="A167" s="29" t="s">
        <v>245</v>
      </c>
      <c r="B167" s="4" t="s">
        <v>324</v>
      </c>
      <c r="C167" s="11" t="s">
        <v>327</v>
      </c>
      <c r="D167" s="1" t="s">
        <v>5</v>
      </c>
      <c r="E167" s="2"/>
      <c r="F167" s="2"/>
      <c r="G167" s="10">
        <f>IF(E167="",IF(F167="",1,""),"")</f>
        <v>1</v>
      </c>
      <c r="H167" s="2"/>
      <c r="J167" s="2">
        <v>1</v>
      </c>
      <c r="K167" s="11">
        <f t="shared" si="39"/>
        <v>0</v>
      </c>
      <c r="L167" s="11">
        <f t="shared" si="39"/>
        <v>0</v>
      </c>
      <c r="M167" s="11">
        <f t="shared" si="39"/>
        <v>0</v>
      </c>
      <c r="N167" s="11">
        <f t="shared" si="40"/>
        <v>0</v>
      </c>
      <c r="O167" s="11">
        <f t="shared" si="40"/>
        <v>0</v>
      </c>
      <c r="P167" s="11">
        <f t="shared" si="40"/>
        <v>1</v>
      </c>
      <c r="Q167" s="11">
        <v>1</v>
      </c>
      <c r="T167" s="5"/>
      <c r="U167" s="5"/>
      <c r="V167" s="5"/>
      <c r="W167" s="1" t="s">
        <v>14</v>
      </c>
    </row>
  </sheetData>
  <autoFilter ref="A2:Y167"/>
  <phoneticPr fontId="1" type="noConversion"/>
  <pageMargins left="0.75" right="0.75" top="1" bottom="1" header="0.5" footer="0.5"/>
  <pageSetup paperSize="9" scale="89" orientation="portrait" horizontalDpi="1200" verticalDpi="1200" r:id="rId1"/>
  <headerFooter alignWithMargins="0">
    <oddFoote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workbookViewId="0">
      <selection activeCell="A10" sqref="A10"/>
    </sheetView>
  </sheetViews>
  <sheetFormatPr defaultRowHeight="12.75" x14ac:dyDescent="0.2"/>
  <cols>
    <col min="1" max="1" width="23.85546875" customWidth="1"/>
    <col min="2" max="2" width="38.85546875" customWidth="1"/>
    <col min="3" max="4" width="23.85546875" customWidth="1"/>
  </cols>
  <sheetData>
    <row r="1" spans="1:4" x14ac:dyDescent="0.2">
      <c r="A1" s="14" t="s">
        <v>356</v>
      </c>
      <c r="B1" s="14" t="s">
        <v>357</v>
      </c>
      <c r="C1" s="14" t="s">
        <v>358</v>
      </c>
      <c r="D1" s="14" t="s">
        <v>364</v>
      </c>
    </row>
    <row r="2" spans="1:4" x14ac:dyDescent="0.2">
      <c r="A2" t="s">
        <v>359</v>
      </c>
      <c r="B2" t="s">
        <v>365</v>
      </c>
      <c r="C2">
        <v>0.05</v>
      </c>
      <c r="D2" t="s">
        <v>366</v>
      </c>
    </row>
    <row r="3" spans="1:4" x14ac:dyDescent="0.2">
      <c r="A3" t="s">
        <v>360</v>
      </c>
      <c r="B3" t="s">
        <v>369</v>
      </c>
      <c r="C3">
        <v>5.4999999999999997E-3</v>
      </c>
      <c r="D3" t="s">
        <v>368</v>
      </c>
    </row>
    <row r="4" spans="1:4" x14ac:dyDescent="0.2">
      <c r="A4" t="s">
        <v>361</v>
      </c>
      <c r="B4" t="s">
        <v>367</v>
      </c>
      <c r="C4">
        <v>0.19400000000000001</v>
      </c>
      <c r="D4" t="s">
        <v>368</v>
      </c>
    </row>
    <row r="5" spans="1:4" x14ac:dyDescent="0.2">
      <c r="A5" t="s">
        <v>362</v>
      </c>
      <c r="B5" t="s">
        <v>371</v>
      </c>
      <c r="D5" t="s">
        <v>372</v>
      </c>
    </row>
    <row r="6" spans="1:4" x14ac:dyDescent="0.2">
      <c r="A6" t="s">
        <v>363</v>
      </c>
      <c r="B6" t="s">
        <v>373</v>
      </c>
      <c r="D6" t="s">
        <v>374</v>
      </c>
    </row>
    <row r="7" spans="1:4" x14ac:dyDescent="0.2">
      <c r="A7" t="s">
        <v>370</v>
      </c>
      <c r="B7" t="s">
        <v>375</v>
      </c>
      <c r="D7" t="s">
        <v>4</v>
      </c>
    </row>
    <row r="8" spans="1:4" x14ac:dyDescent="0.2">
      <c r="A8" t="s">
        <v>377</v>
      </c>
      <c r="B8" t="s">
        <v>379</v>
      </c>
      <c r="D8" t="s">
        <v>378</v>
      </c>
    </row>
    <row r="9" spans="1:4" x14ac:dyDescent="0.2">
      <c r="A9" t="s">
        <v>397</v>
      </c>
      <c r="B9" t="s">
        <v>398</v>
      </c>
      <c r="C9">
        <v>4.2</v>
      </c>
      <c r="D9" t="s">
        <v>399</v>
      </c>
    </row>
    <row r="10" spans="1:4" x14ac:dyDescent="0.2">
      <c r="A10" t="s">
        <v>405</v>
      </c>
      <c r="B10" t="s">
        <v>406</v>
      </c>
      <c r="C10">
        <v>1000</v>
      </c>
      <c r="D10" t="s">
        <v>407</v>
      </c>
    </row>
    <row r="12" spans="1:4" x14ac:dyDescent="0.2">
      <c r="A12" s="38"/>
    </row>
  </sheetData>
  <phoneticPr fontId="1"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ERI_Prototype 1 PO-PM</vt:lpstr>
      <vt:lpstr>ERI_Prototype 1 Datum Streams</vt:lpstr>
      <vt:lpstr>Constant Values</vt:lpstr>
      <vt:lpstr>'ERI_Prototype 1 Datum Streams'!Print_Area</vt:lpstr>
      <vt:lpstr>'ERI_Prototype 1 PO-PM'!Print_Area</vt:lpstr>
    </vt:vector>
  </TitlesOfParts>
  <Company>UCC &amp; LBNL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O'Donnell</dc:creator>
  <cp:lastModifiedBy>Herlihy, Breeda</cp:lastModifiedBy>
  <cp:lastPrinted>2008-11-24T18:16:27Z</cp:lastPrinted>
  <dcterms:created xsi:type="dcterms:W3CDTF">2007-08-31T18:13:17Z</dcterms:created>
  <dcterms:modified xsi:type="dcterms:W3CDTF">2012-06-21T10:54:38Z</dcterms:modified>
</cp:coreProperties>
</file>