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24860" windowHeight="15600" tabRatio="566" activeTab="1"/>
  </bookViews>
  <sheets>
    <sheet name="T1. Mineral major element data" sheetId="4" r:id="rId1"/>
    <sheet name="T2. mineral trace elements" sheetId="1" r:id="rId2"/>
    <sheet name="T3. WR major element data" sheetId="2" r:id="rId3"/>
    <sheet name="T4. WR trace element data" sheetId="3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Y66" i="4" l="1"/>
  <c r="AM138" i="4"/>
  <c r="AE66" i="4"/>
  <c r="X66" i="4"/>
  <c r="AG33" i="4"/>
  <c r="AF33" i="4"/>
  <c r="AE33" i="4"/>
  <c r="G35" i="4"/>
  <c r="K33" i="4"/>
  <c r="J33" i="4"/>
  <c r="I33" i="4"/>
  <c r="H33" i="4"/>
  <c r="AN34" i="1"/>
  <c r="AP34" i="1"/>
  <c r="AR34" i="1"/>
  <c r="AM34" i="1"/>
  <c r="AI32" i="1"/>
  <c r="AJ32" i="1"/>
  <c r="AK32" i="1"/>
  <c r="AI33" i="1"/>
  <c r="AJ33" i="1"/>
  <c r="AK33" i="1"/>
  <c r="AI34" i="1"/>
  <c r="AJ34" i="1"/>
  <c r="AK34" i="1"/>
  <c r="AH34" i="1"/>
  <c r="AH33" i="1"/>
  <c r="AH32" i="1"/>
  <c r="AD32" i="1"/>
  <c r="AE32" i="1"/>
  <c r="AF32" i="1"/>
  <c r="AD33" i="1"/>
  <c r="AE33" i="1"/>
  <c r="AF33" i="1"/>
  <c r="AD34" i="1"/>
  <c r="AE34" i="1"/>
  <c r="AF34" i="1"/>
  <c r="AC34" i="1"/>
  <c r="AC33" i="1"/>
  <c r="AC32" i="1"/>
  <c r="O18" i="2"/>
  <c r="AY140" i="4"/>
  <c r="D72" i="4"/>
  <c r="D71" i="4"/>
  <c r="D70" i="4"/>
  <c r="B70" i="4"/>
  <c r="C70" i="4"/>
  <c r="G70" i="4"/>
  <c r="H70" i="4"/>
  <c r="I70" i="4"/>
  <c r="J70" i="4"/>
  <c r="K70" i="4"/>
  <c r="L70" i="4"/>
  <c r="P70" i="4"/>
  <c r="Q70" i="4"/>
  <c r="R70" i="4"/>
  <c r="S70" i="4"/>
  <c r="T70" i="4"/>
  <c r="U70" i="4"/>
  <c r="X70" i="4"/>
  <c r="Y70" i="4"/>
  <c r="Z70" i="4"/>
  <c r="AA70" i="4"/>
  <c r="AB70" i="4"/>
  <c r="AC70" i="4"/>
  <c r="AE70" i="4"/>
  <c r="AF70" i="4"/>
  <c r="AG70" i="4"/>
  <c r="B71" i="4"/>
  <c r="C71" i="4"/>
  <c r="G71" i="4"/>
  <c r="H71" i="4"/>
  <c r="I71" i="4"/>
  <c r="J71" i="4"/>
  <c r="K71" i="4"/>
  <c r="L71" i="4"/>
  <c r="P71" i="4"/>
  <c r="Q71" i="4"/>
  <c r="R71" i="4"/>
  <c r="S71" i="4"/>
  <c r="T71" i="4"/>
  <c r="U71" i="4"/>
  <c r="X71" i="4"/>
  <c r="Y71" i="4"/>
  <c r="Z71" i="4"/>
  <c r="AA71" i="4"/>
  <c r="AB71" i="4"/>
  <c r="AC71" i="4"/>
  <c r="AE71" i="4"/>
  <c r="AF71" i="4"/>
  <c r="AG71" i="4"/>
  <c r="B72" i="4"/>
  <c r="C72" i="4"/>
  <c r="G72" i="4"/>
  <c r="H72" i="4"/>
  <c r="I72" i="4"/>
  <c r="J72" i="4"/>
  <c r="K72" i="4"/>
  <c r="L72" i="4"/>
  <c r="P72" i="4"/>
  <c r="Q72" i="4"/>
  <c r="R72" i="4"/>
  <c r="S72" i="4"/>
  <c r="T72" i="4"/>
  <c r="U72" i="4"/>
  <c r="X72" i="4"/>
  <c r="Y72" i="4"/>
  <c r="Z72" i="4"/>
  <c r="AA72" i="4"/>
  <c r="AB72" i="4"/>
  <c r="AC72" i="4"/>
  <c r="AE72" i="4"/>
  <c r="AF72" i="4"/>
  <c r="AG72" i="4"/>
  <c r="AH72" i="4"/>
  <c r="AH71" i="4"/>
  <c r="AH70" i="4"/>
  <c r="AM70" i="4"/>
  <c r="AN70" i="4"/>
  <c r="AO70" i="4"/>
  <c r="AP70" i="4"/>
  <c r="AQ70" i="4"/>
  <c r="AR70" i="4"/>
  <c r="AS70" i="4"/>
  <c r="AT70" i="4"/>
  <c r="AU70" i="4"/>
  <c r="AM71" i="4"/>
  <c r="AN71" i="4"/>
  <c r="AO71" i="4"/>
  <c r="AP71" i="4"/>
  <c r="AQ71" i="4"/>
  <c r="AR71" i="4"/>
  <c r="AS71" i="4"/>
  <c r="AT71" i="4"/>
  <c r="AU71" i="4"/>
  <c r="AM72" i="4"/>
  <c r="AN72" i="4"/>
  <c r="AO72" i="4"/>
  <c r="AP72" i="4"/>
  <c r="AQ72" i="4"/>
  <c r="AR72" i="4"/>
  <c r="AS72" i="4"/>
  <c r="AT72" i="4"/>
  <c r="AU72" i="4"/>
  <c r="AV70" i="4"/>
  <c r="AV71" i="4"/>
  <c r="AV72" i="4"/>
  <c r="AW70" i="4"/>
  <c r="AW72" i="4"/>
  <c r="AW71" i="4"/>
  <c r="AZ70" i="4"/>
  <c r="BA70" i="4"/>
  <c r="BB70" i="4"/>
  <c r="BC70" i="4"/>
  <c r="BD70" i="4"/>
  <c r="AZ71" i="4"/>
  <c r="BA71" i="4"/>
  <c r="BB71" i="4"/>
  <c r="BC71" i="4"/>
  <c r="BD71" i="4"/>
  <c r="AZ72" i="4"/>
  <c r="BA72" i="4"/>
  <c r="BB72" i="4"/>
  <c r="BC72" i="4"/>
  <c r="BD72" i="4"/>
  <c r="AY72" i="4"/>
  <c r="AY71" i="4"/>
  <c r="AY70" i="4"/>
  <c r="Y107" i="4"/>
  <c r="Z107" i="4"/>
  <c r="AA107" i="4"/>
  <c r="AB107" i="4"/>
  <c r="AC107" i="4"/>
  <c r="AE107" i="4"/>
  <c r="AF107" i="4"/>
  <c r="AG107" i="4"/>
  <c r="AH107" i="4"/>
  <c r="AI107" i="4"/>
  <c r="AJ107" i="4"/>
  <c r="AK107" i="4"/>
  <c r="AM107" i="4"/>
  <c r="AN107" i="4"/>
  <c r="AO107" i="4"/>
  <c r="AP107" i="4"/>
  <c r="AQ107" i="4"/>
  <c r="AR107" i="4"/>
  <c r="AS107" i="4"/>
  <c r="AT107" i="4"/>
  <c r="AY107" i="4"/>
  <c r="AZ107" i="4"/>
  <c r="BA107" i="4"/>
  <c r="BB107" i="4"/>
  <c r="BC107" i="4"/>
  <c r="BD107" i="4"/>
  <c r="BE107" i="4"/>
  <c r="BF107" i="4"/>
  <c r="Y108" i="4"/>
  <c r="Z108" i="4"/>
  <c r="AA108" i="4"/>
  <c r="AB108" i="4"/>
  <c r="AC108" i="4"/>
  <c r="AE108" i="4"/>
  <c r="AF108" i="4"/>
  <c r="AG108" i="4"/>
  <c r="AH108" i="4"/>
  <c r="AI108" i="4"/>
  <c r="AJ108" i="4"/>
  <c r="AK108" i="4"/>
  <c r="AM108" i="4"/>
  <c r="AN108" i="4"/>
  <c r="AO108" i="4"/>
  <c r="AP108" i="4"/>
  <c r="AQ108" i="4"/>
  <c r="AR108" i="4"/>
  <c r="AS108" i="4"/>
  <c r="AT108" i="4"/>
  <c r="AY108" i="4"/>
  <c r="AZ108" i="4"/>
  <c r="BA108" i="4"/>
  <c r="BB108" i="4"/>
  <c r="BC108" i="4"/>
  <c r="BD108" i="4"/>
  <c r="BE108" i="4"/>
  <c r="BF108" i="4"/>
  <c r="Y109" i="4"/>
  <c r="Z109" i="4"/>
  <c r="AA109" i="4"/>
  <c r="AB109" i="4"/>
  <c r="AC109" i="4"/>
  <c r="AE109" i="4"/>
  <c r="AF109" i="4"/>
  <c r="AG109" i="4"/>
  <c r="AH109" i="4"/>
  <c r="AI109" i="4"/>
  <c r="AJ109" i="4"/>
  <c r="AK109" i="4"/>
  <c r="AM109" i="4"/>
  <c r="AN109" i="4"/>
  <c r="AO109" i="4"/>
  <c r="AP109" i="4"/>
  <c r="AQ109" i="4"/>
  <c r="AR109" i="4"/>
  <c r="AS109" i="4"/>
  <c r="AT109" i="4"/>
  <c r="AY109" i="4"/>
  <c r="AZ109" i="4"/>
  <c r="BA109" i="4"/>
  <c r="BB109" i="4"/>
  <c r="BC109" i="4"/>
  <c r="BD109" i="4"/>
  <c r="BE109" i="4"/>
  <c r="BF109" i="4"/>
  <c r="X109" i="4"/>
  <c r="X108" i="4"/>
  <c r="X107" i="4"/>
  <c r="BD35" i="4"/>
  <c r="BF105" i="4"/>
  <c r="BE105" i="4"/>
  <c r="BD105" i="4"/>
  <c r="BC105" i="4"/>
  <c r="BB105" i="4"/>
  <c r="BA105" i="4"/>
  <c r="AZ105" i="4"/>
  <c r="AY105" i="4"/>
  <c r="BD68" i="4"/>
  <c r="BC68" i="4"/>
  <c r="BB68" i="4"/>
  <c r="BA68" i="4"/>
  <c r="AZ68" i="4"/>
  <c r="AY68" i="4"/>
  <c r="BF103" i="4"/>
  <c r="BE103" i="4"/>
  <c r="BD103" i="4"/>
  <c r="BC103" i="4"/>
  <c r="BB103" i="4"/>
  <c r="BA103" i="4"/>
  <c r="AZ103" i="4"/>
  <c r="AY103" i="4"/>
  <c r="BD66" i="4"/>
  <c r="BC66" i="4"/>
  <c r="BB66" i="4"/>
  <c r="BA66" i="4"/>
  <c r="AZ66" i="4"/>
  <c r="AY66" i="4"/>
  <c r="BF89" i="4"/>
  <c r="BE89" i="4"/>
  <c r="BD89" i="4"/>
  <c r="BC89" i="4"/>
  <c r="BB89" i="4"/>
  <c r="BA89" i="4"/>
  <c r="AZ89" i="4"/>
  <c r="AY89" i="4"/>
  <c r="BD52" i="4"/>
  <c r="BC52" i="4"/>
  <c r="BB52" i="4"/>
  <c r="BA52" i="4"/>
  <c r="AZ52" i="4"/>
  <c r="AY52" i="4"/>
  <c r="AZ140" i="4"/>
  <c r="BC35" i="4"/>
  <c r="BB35" i="4"/>
  <c r="BA35" i="4"/>
  <c r="AZ35" i="4"/>
  <c r="AY35" i="4"/>
  <c r="AZ138" i="4"/>
  <c r="AY138" i="4"/>
  <c r="BD33" i="4"/>
  <c r="BC33" i="4"/>
  <c r="BB33" i="4"/>
  <c r="BA33" i="4"/>
  <c r="AZ33" i="4"/>
  <c r="AY33" i="4"/>
  <c r="AZ124" i="4"/>
  <c r="AY124" i="4"/>
  <c r="BD19" i="4"/>
  <c r="BC19" i="4"/>
  <c r="BB19" i="4"/>
  <c r="BA19" i="4"/>
  <c r="AZ19" i="4"/>
  <c r="AY19" i="4"/>
  <c r="AT105" i="4"/>
  <c r="AS105" i="4"/>
  <c r="AR105" i="4"/>
  <c r="AQ105" i="4"/>
  <c r="AP105" i="4"/>
  <c r="AO105" i="4"/>
  <c r="AN105" i="4"/>
  <c r="AM105" i="4"/>
  <c r="AW68" i="4"/>
  <c r="AV68" i="4"/>
  <c r="AU68" i="4"/>
  <c r="AT68" i="4"/>
  <c r="AS68" i="4"/>
  <c r="AR68" i="4"/>
  <c r="AQ68" i="4"/>
  <c r="AP68" i="4"/>
  <c r="AO68" i="4"/>
  <c r="AN68" i="4"/>
  <c r="AM68" i="4"/>
  <c r="AT103" i="4"/>
  <c r="AS103" i="4"/>
  <c r="AR103" i="4"/>
  <c r="AQ103" i="4"/>
  <c r="AP103" i="4"/>
  <c r="AO103" i="4"/>
  <c r="AN103" i="4"/>
  <c r="AM103" i="4"/>
  <c r="AW66" i="4"/>
  <c r="AV66" i="4"/>
  <c r="AU66" i="4"/>
  <c r="AT66" i="4"/>
  <c r="AS66" i="4"/>
  <c r="AR66" i="4"/>
  <c r="AQ66" i="4"/>
  <c r="AP66" i="4"/>
  <c r="AO66" i="4"/>
  <c r="AN66" i="4"/>
  <c r="AM66" i="4"/>
  <c r="AT89" i="4"/>
  <c r="AS89" i="4"/>
  <c r="AR89" i="4"/>
  <c r="AQ89" i="4"/>
  <c r="AP89" i="4"/>
  <c r="AO89" i="4"/>
  <c r="AN89" i="4"/>
  <c r="AM89" i="4"/>
  <c r="AW52" i="4"/>
  <c r="AV52" i="4"/>
  <c r="AU52" i="4"/>
  <c r="AT52" i="4"/>
  <c r="AS52" i="4"/>
  <c r="AR52" i="4"/>
  <c r="AQ52" i="4"/>
  <c r="AP52" i="4"/>
  <c r="AO52" i="4"/>
  <c r="AN52" i="4"/>
  <c r="AM52" i="4"/>
  <c r="AN140" i="4"/>
  <c r="AM140" i="4"/>
  <c r="AO35" i="4"/>
  <c r="AN35" i="4"/>
  <c r="AM35" i="4"/>
  <c r="AO33" i="4"/>
  <c r="AN33" i="4"/>
  <c r="AM33" i="4"/>
  <c r="AN124" i="4"/>
  <c r="AM124" i="4"/>
  <c r="AO19" i="4"/>
  <c r="AN19" i="4"/>
  <c r="AM19" i="4"/>
  <c r="AK105" i="4"/>
  <c r="AJ105" i="4"/>
  <c r="AI105" i="4"/>
  <c r="AH105" i="4"/>
  <c r="AG105" i="4"/>
  <c r="AF105" i="4"/>
  <c r="AE105" i="4"/>
  <c r="AH68" i="4"/>
  <c r="AG68" i="4"/>
  <c r="AF68" i="4"/>
  <c r="AE68" i="4"/>
  <c r="AK103" i="4"/>
  <c r="AJ103" i="4"/>
  <c r="AI103" i="4"/>
  <c r="AH103" i="4"/>
  <c r="AE103" i="4"/>
  <c r="AK89" i="4"/>
  <c r="AJ89" i="4"/>
  <c r="AI89" i="4"/>
  <c r="AH89" i="4"/>
  <c r="AG89" i="4"/>
  <c r="AF89" i="4"/>
  <c r="AE89" i="4"/>
  <c r="AH52" i="4"/>
  <c r="AG52" i="4"/>
  <c r="AF52" i="4"/>
  <c r="AE52" i="4"/>
  <c r="AH35" i="4"/>
  <c r="AG35" i="4"/>
  <c r="AF35" i="4"/>
  <c r="AE35" i="4"/>
  <c r="AH33" i="4"/>
  <c r="AH19" i="4"/>
  <c r="AG19" i="4"/>
  <c r="AF19" i="4"/>
  <c r="AE19" i="4"/>
  <c r="AC105" i="4"/>
  <c r="AB105" i="4"/>
  <c r="AA105" i="4"/>
  <c r="Z105" i="4"/>
  <c r="Y105" i="4"/>
  <c r="X105" i="4"/>
  <c r="AC68" i="4"/>
  <c r="AB68" i="4"/>
  <c r="AA68" i="4"/>
  <c r="Z68" i="4"/>
  <c r="Y68" i="4"/>
  <c r="X68" i="4"/>
  <c r="AC103" i="4"/>
  <c r="AB103" i="4"/>
  <c r="AA103" i="4"/>
  <c r="Z103" i="4"/>
  <c r="AC66" i="4"/>
  <c r="AB66" i="4"/>
  <c r="AA66" i="4"/>
  <c r="Z66" i="4"/>
  <c r="AC89" i="4"/>
  <c r="AB89" i="4"/>
  <c r="AA89" i="4"/>
  <c r="Z89" i="4"/>
  <c r="Y89" i="4"/>
  <c r="X89" i="4"/>
  <c r="AC52" i="4"/>
  <c r="AB52" i="4"/>
  <c r="AA52" i="4"/>
  <c r="Z52" i="4"/>
  <c r="Y52" i="4"/>
  <c r="X52" i="4"/>
  <c r="Y35" i="4"/>
  <c r="X35" i="4"/>
  <c r="Y33" i="4"/>
  <c r="X33" i="4"/>
  <c r="Y19" i="4"/>
  <c r="X19" i="4"/>
  <c r="L68" i="4"/>
  <c r="K68" i="4"/>
  <c r="J68" i="4"/>
  <c r="I68" i="4"/>
  <c r="H68" i="4"/>
  <c r="G68" i="4"/>
  <c r="D68" i="4"/>
  <c r="C68" i="4"/>
  <c r="B68" i="4"/>
  <c r="L66" i="4"/>
  <c r="K66" i="4"/>
  <c r="J66" i="4"/>
  <c r="I66" i="4"/>
  <c r="H66" i="4"/>
  <c r="G66" i="4"/>
  <c r="D66" i="4"/>
  <c r="C66" i="4"/>
  <c r="B66" i="4"/>
  <c r="L52" i="4"/>
  <c r="K52" i="4"/>
  <c r="J52" i="4"/>
  <c r="I52" i="4"/>
  <c r="H52" i="4"/>
  <c r="G52" i="4"/>
  <c r="D52" i="4"/>
  <c r="C52" i="4"/>
  <c r="B52" i="4"/>
  <c r="K35" i="4"/>
  <c r="J35" i="4"/>
  <c r="I35" i="4"/>
  <c r="H35" i="4"/>
  <c r="E35" i="4"/>
  <c r="D35" i="4"/>
  <c r="C35" i="4"/>
  <c r="B35" i="4"/>
  <c r="E33" i="4"/>
  <c r="D33" i="4"/>
  <c r="C33" i="4"/>
  <c r="B33" i="4"/>
  <c r="K19" i="4"/>
  <c r="J19" i="4"/>
  <c r="I19" i="4"/>
  <c r="H19" i="4"/>
  <c r="G19" i="4"/>
  <c r="E19" i="4"/>
  <c r="D19" i="4"/>
  <c r="C19" i="4"/>
  <c r="B19" i="4"/>
  <c r="T17" i="3"/>
  <c r="S17" i="3"/>
  <c r="R17" i="3"/>
  <c r="Q17" i="3"/>
  <c r="O17" i="3"/>
  <c r="N17" i="3"/>
  <c r="L17" i="3"/>
  <c r="K17" i="3"/>
  <c r="J17" i="3"/>
  <c r="I17" i="3"/>
  <c r="H17" i="3"/>
  <c r="G17" i="3"/>
  <c r="F17" i="3"/>
  <c r="E17" i="3"/>
  <c r="D17" i="3"/>
  <c r="C17" i="3"/>
  <c r="BJ18" i="2"/>
  <c r="BI18" i="2"/>
  <c r="BH18" i="2"/>
  <c r="BG18" i="2"/>
  <c r="BF18" i="2"/>
  <c r="BE18" i="2"/>
  <c r="BD18" i="2"/>
  <c r="BC18" i="2"/>
  <c r="BA18" i="2"/>
  <c r="AZ18" i="2"/>
  <c r="AY18" i="2"/>
  <c r="AX18" i="2"/>
  <c r="AW18" i="2"/>
  <c r="AV18" i="2"/>
  <c r="AU18" i="2"/>
  <c r="AT18" i="2"/>
  <c r="AS18" i="2"/>
  <c r="AR18" i="2"/>
  <c r="AQ18" i="2"/>
  <c r="AP18" i="2"/>
  <c r="AN18" i="2"/>
  <c r="AM18" i="2"/>
  <c r="AL18" i="2"/>
  <c r="AK18" i="2"/>
  <c r="AJ18" i="2"/>
  <c r="AI18" i="2"/>
  <c r="AH18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N18" i="2"/>
  <c r="L18" i="2"/>
  <c r="K18" i="2"/>
  <c r="J18" i="2"/>
  <c r="I18" i="2"/>
  <c r="H18" i="2"/>
  <c r="G18" i="2"/>
  <c r="F18" i="2"/>
  <c r="E18" i="2"/>
  <c r="D18" i="2"/>
  <c r="C18" i="2"/>
  <c r="B18" i="2"/>
  <c r="V32" i="1"/>
  <c r="U32" i="1"/>
  <c r="T32" i="1"/>
  <c r="S32" i="1"/>
  <c r="Q32" i="1"/>
  <c r="P32" i="1"/>
  <c r="O32" i="1"/>
  <c r="N32" i="1"/>
  <c r="J32" i="1"/>
  <c r="I32" i="1"/>
  <c r="H32" i="1"/>
  <c r="G32" i="1"/>
  <c r="E32" i="1"/>
  <c r="D32" i="1"/>
  <c r="C32" i="1"/>
  <c r="B32" i="1"/>
  <c r="V34" i="1"/>
  <c r="U34" i="1"/>
  <c r="T34" i="1"/>
  <c r="S34" i="1"/>
  <c r="Q34" i="1"/>
  <c r="P34" i="1"/>
  <c r="O34" i="1"/>
  <c r="N34" i="1"/>
  <c r="J34" i="1"/>
  <c r="I34" i="1"/>
  <c r="H34" i="1"/>
  <c r="G34" i="1"/>
  <c r="E34" i="1"/>
  <c r="D34" i="1"/>
  <c r="C34" i="1"/>
  <c r="B34" i="1"/>
  <c r="V33" i="1"/>
  <c r="U33" i="1"/>
  <c r="T33" i="1"/>
  <c r="S33" i="1"/>
  <c r="Q33" i="1"/>
  <c r="P33" i="1"/>
  <c r="O33" i="1"/>
  <c r="N33" i="1"/>
  <c r="J33" i="1"/>
  <c r="I33" i="1"/>
  <c r="H33" i="1"/>
  <c r="G33" i="1"/>
  <c r="E33" i="1"/>
  <c r="D33" i="1"/>
  <c r="C33" i="1"/>
  <c r="B33" i="1"/>
</calcChain>
</file>

<file path=xl/sharedStrings.xml><?xml version="1.0" encoding="utf-8"?>
<sst xmlns="http://schemas.openxmlformats.org/spreadsheetml/2006/main" count="526" uniqueCount="226">
  <si>
    <t>Mt Cumming 1998</t>
  </si>
  <si>
    <t>Mt Cumming 2000/2</t>
  </si>
  <si>
    <t>Mt Hampton PK91005</t>
  </si>
  <si>
    <t>Mt Hampton 2000/12</t>
  </si>
  <si>
    <t>Demas Bluff</t>
  </si>
  <si>
    <t>West Recess Nunatak</t>
  </si>
  <si>
    <t>Element</t>
  </si>
  <si>
    <t>CPX 1</t>
  </si>
  <si>
    <t>CPX 2</t>
  </si>
  <si>
    <t>CPX 3</t>
  </si>
  <si>
    <t>CPX 4</t>
  </si>
  <si>
    <t>CPX 2A</t>
  </si>
  <si>
    <t>CPX 2B</t>
  </si>
  <si>
    <t>CPX 5A</t>
  </si>
  <si>
    <t>CPX 5B</t>
  </si>
  <si>
    <t>CPX1</t>
  </si>
  <si>
    <t>CPX2</t>
  </si>
  <si>
    <t>CPX3</t>
  </si>
  <si>
    <t>CPX 6A</t>
  </si>
  <si>
    <t>CPX 6B</t>
  </si>
  <si>
    <t>CPX 6C</t>
  </si>
  <si>
    <t>CPX 6D</t>
  </si>
  <si>
    <t>CPX 3A</t>
  </si>
  <si>
    <t>CPX 3B</t>
  </si>
  <si>
    <t>CPX 4A</t>
  </si>
  <si>
    <t>CPX 4B</t>
  </si>
  <si>
    <t>CPX4</t>
  </si>
  <si>
    <t>CPXa</t>
  </si>
  <si>
    <t>CPXb</t>
  </si>
  <si>
    <t>Ba</t>
  </si>
  <si>
    <t>Th</t>
  </si>
  <si>
    <t>U</t>
  </si>
  <si>
    <t>K</t>
  </si>
  <si>
    <t>Nb</t>
  </si>
  <si>
    <t>Ta</t>
  </si>
  <si>
    <t>La</t>
  </si>
  <si>
    <t>Ce</t>
  </si>
  <si>
    <t>Pb</t>
  </si>
  <si>
    <t>Pr</t>
  </si>
  <si>
    <t>Sr</t>
  </si>
  <si>
    <t>Nd</t>
  </si>
  <si>
    <t>Zr</t>
  </si>
  <si>
    <t>Hf</t>
  </si>
  <si>
    <t>Sm</t>
  </si>
  <si>
    <t>Eu</t>
  </si>
  <si>
    <t>Ti</t>
  </si>
  <si>
    <t>Dy</t>
  </si>
  <si>
    <t>Ho</t>
  </si>
  <si>
    <t>Y</t>
  </si>
  <si>
    <t>Yb</t>
  </si>
  <si>
    <t>Lu</t>
  </si>
  <si>
    <t>Ti/Eu</t>
  </si>
  <si>
    <t>(La/Yb)n</t>
  </si>
  <si>
    <t>Th/U</t>
  </si>
  <si>
    <t>Executive Committee Range</t>
  </si>
  <si>
    <t>Locality</t>
  </si>
  <si>
    <t>Mt Cumming</t>
  </si>
  <si>
    <t>Mt Hampton</t>
  </si>
  <si>
    <t xml:space="preserve">Sample </t>
  </si>
  <si>
    <t>90040E</t>
  </si>
  <si>
    <t>90040G</t>
  </si>
  <si>
    <t>90040H</t>
  </si>
  <si>
    <t>90040K</t>
  </si>
  <si>
    <t>90040N</t>
  </si>
  <si>
    <t>90040P</t>
  </si>
  <si>
    <t>90040U</t>
  </si>
  <si>
    <t>90040S1</t>
  </si>
  <si>
    <t>90040U1</t>
  </si>
  <si>
    <t>90040A3</t>
  </si>
  <si>
    <t>PK1A</t>
  </si>
  <si>
    <t>PK4F</t>
  </si>
  <si>
    <t>PK4H</t>
  </si>
  <si>
    <t>PK4O</t>
  </si>
  <si>
    <t>PK4U</t>
  </si>
  <si>
    <t>PK4W</t>
  </si>
  <si>
    <t>PK4Z</t>
  </si>
  <si>
    <t>PK4E1</t>
  </si>
  <si>
    <t>PK4F1</t>
  </si>
  <si>
    <t>PK4G1</t>
  </si>
  <si>
    <t>PK4H1a</t>
  </si>
  <si>
    <t>PK4H1c</t>
  </si>
  <si>
    <t>PK4I1</t>
  </si>
  <si>
    <t>PK4J1</t>
  </si>
  <si>
    <t>PK4K1</t>
  </si>
  <si>
    <t>PK4M1</t>
  </si>
  <si>
    <t>PK4N1f</t>
  </si>
  <si>
    <t>PK4P1</t>
  </si>
  <si>
    <t>SiO2</t>
  </si>
  <si>
    <t>TiO2</t>
  </si>
  <si>
    <t>Al2O3</t>
  </si>
  <si>
    <t>Fe2O3</t>
  </si>
  <si>
    <t>MnO</t>
  </si>
  <si>
    <t>MgO</t>
  </si>
  <si>
    <t>CaO</t>
  </si>
  <si>
    <t>Na2O</t>
  </si>
  <si>
    <t>K2O</t>
  </si>
  <si>
    <t>P2O5</t>
  </si>
  <si>
    <t>LOI</t>
  </si>
  <si>
    <t>Total</t>
  </si>
  <si>
    <t>Mg#</t>
  </si>
  <si>
    <t>USAS Escarpment</t>
  </si>
  <si>
    <t>Mt Murphy</t>
  </si>
  <si>
    <t>Mt Aldaz</t>
  </si>
  <si>
    <t>PK5A</t>
  </si>
  <si>
    <t>PK5B</t>
  </si>
  <si>
    <t>PK5C</t>
  </si>
  <si>
    <t>PK5D</t>
  </si>
  <si>
    <t>PK5H</t>
  </si>
  <si>
    <t>PK5I</t>
  </si>
  <si>
    <t>PK5J</t>
  </si>
  <si>
    <t>PK5M</t>
  </si>
  <si>
    <t>90054B</t>
  </si>
  <si>
    <t>90054D</t>
  </si>
  <si>
    <t>90054E</t>
  </si>
  <si>
    <t>90054H</t>
  </si>
  <si>
    <t>90054L</t>
  </si>
  <si>
    <t>90054M</t>
  </si>
  <si>
    <t>90054N</t>
  </si>
  <si>
    <t>90054O</t>
  </si>
  <si>
    <t>90054Q</t>
  </si>
  <si>
    <t>90054R</t>
  </si>
  <si>
    <t>90054T</t>
  </si>
  <si>
    <t>90054U</t>
  </si>
  <si>
    <t>MB69A</t>
  </si>
  <si>
    <t>MB69C</t>
  </si>
  <si>
    <t>MB69D</t>
  </si>
  <si>
    <t>MB69E</t>
  </si>
  <si>
    <t>MB69F</t>
  </si>
  <si>
    <t>MB69G</t>
  </si>
  <si>
    <t>MB69H</t>
  </si>
  <si>
    <t>MB69I</t>
  </si>
  <si>
    <t>Sc (ppm)</t>
  </si>
  <si>
    <t>V</t>
  </si>
  <si>
    <t>Cr</t>
  </si>
  <si>
    <t>Ni</t>
  </si>
  <si>
    <t>Cu</t>
  </si>
  <si>
    <t>Zn</t>
  </si>
  <si>
    <t>Ga</t>
  </si>
  <si>
    <t>Tb</t>
  </si>
  <si>
    <t>MC 1999</t>
  </si>
  <si>
    <t>MC 2000/2</t>
  </si>
  <si>
    <t>Olivine</t>
  </si>
  <si>
    <t>A2</t>
  </si>
  <si>
    <t>TIO2</t>
  </si>
  <si>
    <t>FeO</t>
  </si>
  <si>
    <t>Cl</t>
  </si>
  <si>
    <t>Cr2O3</t>
  </si>
  <si>
    <t>NiO</t>
  </si>
  <si>
    <t>Si</t>
  </si>
  <si>
    <t>Al</t>
  </si>
  <si>
    <t>Fe</t>
  </si>
  <si>
    <t>Mn</t>
  </si>
  <si>
    <t>Mg</t>
  </si>
  <si>
    <t>Ca</t>
  </si>
  <si>
    <t>Na</t>
  </si>
  <si>
    <t>Orthopyroxene</t>
  </si>
  <si>
    <t>A4 OPX</t>
  </si>
  <si>
    <t>A5 CPX</t>
  </si>
  <si>
    <t>A6 CPX</t>
  </si>
  <si>
    <t>OPX</t>
  </si>
  <si>
    <t>CPX</t>
  </si>
  <si>
    <t>Clinopyroxene</t>
  </si>
  <si>
    <t>Sample</t>
  </si>
  <si>
    <t>PK91005</t>
  </si>
  <si>
    <t>2000/12</t>
  </si>
  <si>
    <t>2000/8</t>
  </si>
  <si>
    <t>1998/99</t>
  </si>
  <si>
    <t>olivine</t>
  </si>
  <si>
    <t>Spinel</t>
  </si>
  <si>
    <t>Cr#</t>
  </si>
  <si>
    <t xml:space="preserve">Spinel </t>
  </si>
  <si>
    <t>West Recess Nanatak</t>
  </si>
  <si>
    <t>Walgreen Coast</t>
  </si>
  <si>
    <t>Wysoczanski (1993)</t>
  </si>
  <si>
    <t>Gd</t>
  </si>
  <si>
    <t>Er</t>
  </si>
  <si>
    <t>Tm</t>
  </si>
  <si>
    <t>La (ppm)</t>
  </si>
  <si>
    <t>OPX 3C</t>
  </si>
  <si>
    <t>OPX 3B</t>
  </si>
  <si>
    <t>OPX 3a</t>
  </si>
  <si>
    <t>Ol 1A</t>
  </si>
  <si>
    <t>Ol 1B</t>
  </si>
  <si>
    <t>OPX1</t>
  </si>
  <si>
    <t>OPX2</t>
  </si>
  <si>
    <t>OPX 5A</t>
  </si>
  <si>
    <t>OPX 5B</t>
  </si>
  <si>
    <t>Ol 2A</t>
  </si>
  <si>
    <t>Ol 2B</t>
  </si>
  <si>
    <t>Mt Hampton PK4*</t>
  </si>
  <si>
    <t>OPX 2</t>
  </si>
  <si>
    <t>OPX3</t>
  </si>
  <si>
    <t xml:space="preserve">OPX4 </t>
  </si>
  <si>
    <t>Ol 1</t>
  </si>
  <si>
    <t>Ol 2</t>
  </si>
  <si>
    <t>Ol 3</t>
  </si>
  <si>
    <t>OPX 6A</t>
  </si>
  <si>
    <t>OPX 6B</t>
  </si>
  <si>
    <t>Mt Cumming 90040E*</t>
  </si>
  <si>
    <t>Mt Murphy 90054B*</t>
  </si>
  <si>
    <t>PK 4H1b</t>
  </si>
  <si>
    <t>PK4N1a</t>
  </si>
  <si>
    <t>Mt Aldaz MB69B*</t>
  </si>
  <si>
    <t>Mt Aldax MB69F*</t>
  </si>
  <si>
    <t>0..37</t>
  </si>
  <si>
    <t>* INAA data on clinopyroxene separates (Wysoczanski, R.J., 1993. Lithospheric xenoliths from Marie Byrd Land volcanic province, West Antarctica, PhD Thesis, Victoria University of Wellington, 476pp.)</t>
  </si>
  <si>
    <t>All other samples are LA-ICPMS analyses of individual minerals</t>
  </si>
  <si>
    <t>PK4E</t>
  </si>
  <si>
    <t>SiO2 (wt%)</t>
  </si>
  <si>
    <t>&lt;1</t>
  </si>
  <si>
    <t>90040G2</t>
  </si>
  <si>
    <t xml:space="preserve">Cs </t>
  </si>
  <si>
    <t>Major elements on fused disks following Norrish &amp; Hutton (1969); LOI Palmer (1990); minor/trace elements on boric-acid backed pressed pellets, Norrish &amp; Chappell (1977)</t>
  </si>
  <si>
    <t xml:space="preserve">All data are XRF analyses on tungsten carbide milled powders, conducted at Victoria University of Wellington using a PHILIPS PW1404 automated sequential X-ray spectrometer </t>
  </si>
  <si>
    <t>Data from: Wysoczanski, R.J., 1993. Lithospheric xenoliths from Marie Byrd Land volcanic province, West Antarctica, PhD Thesis, Victoria University of Wellington, 476pp.</t>
  </si>
  <si>
    <t>Norrish, K., Chappell, B.W., 1977. In J.Zussman (ed.) Physical methods in determinative mineralogy (2nd ed.) Academic Press, London. Pp201-272.</t>
  </si>
  <si>
    <t>Norrish, K., Hutton, J.T., 1969. Geochimica et Cosmochimica Acta 33: 431-453.</t>
  </si>
  <si>
    <t>Palmer, K., 1990. Geology Board of Studies publication #5, Analytical Facility Contribution #13, Antarctic Data Series 15. Victoria University of Wellington.</t>
  </si>
  <si>
    <t>Major elements as for Table 3.</t>
  </si>
  <si>
    <t>Trace elements by Instrumental Neutron Activation Analysis (INAA), Dept. Geoscience, New Mexico Institute of Mining and Technology.</t>
  </si>
  <si>
    <t xml:space="preserve"> Table 4. Whole rock samples with trace element data</t>
  </si>
  <si>
    <t>Table 1. Mineral major &amp; minor element data</t>
  </si>
  <si>
    <t>Table 2. Mineral trace element data</t>
  </si>
  <si>
    <t>Table 3. Whole rock major and minor element data</t>
  </si>
  <si>
    <t>Ti (ppm)</t>
  </si>
  <si>
    <t xml:space="preserve">Rb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</si>
</sst>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"/>
    <numFmt numFmtId="165" formatCode="0.0000"/>
    <numFmt numFmtId="166" formatCode="0.0"/>
  </numFmts>
  <fonts count="14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scheme val="minor"/>
    </font>
    <font>
      <sz val="11"/>
      <color theme="1"/>
      <name val="Calibri"/>
      <scheme val="minor"/>
    </font>
    <font>
      <sz val="14"/>
      <color theme="1"/>
      <name val="Calibri"/>
      <scheme val="minor"/>
    </font>
    <font>
      <sz val="16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33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0">
    <xf numFmtId="0" fontId="0" fillId="0" borderId="0" xfId="0"/>
    <xf numFmtId="1" fontId="0" fillId="0" borderId="0" xfId="0" applyNumberFormat="1"/>
    <xf numFmtId="0" fontId="2" fillId="0" borderId="0" xfId="0" applyFont="1"/>
    <xf numFmtId="2" fontId="0" fillId="0" borderId="0" xfId="0" applyNumberFormat="1"/>
    <xf numFmtId="0" fontId="5" fillId="0" borderId="1" xfId="0" applyFont="1" applyFill="1" applyBorder="1"/>
    <xf numFmtId="0" fontId="6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/>
    <xf numFmtId="0" fontId="6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2" fontId="0" fillId="0" borderId="0" xfId="0" applyNumberFormat="1" applyFont="1" applyFill="1" applyAlignment="1">
      <alignment horizontal="center"/>
    </xf>
    <xf numFmtId="0" fontId="6" fillId="0" borderId="1" xfId="0" applyFont="1" applyFill="1" applyBorder="1" applyAlignment="1">
      <alignment horizontal="center"/>
    </xf>
    <xf numFmtId="2" fontId="0" fillId="0" borderId="1" xfId="0" applyNumberFormat="1" applyFont="1" applyFill="1" applyBorder="1" applyAlignment="1">
      <alignment horizontal="center"/>
    </xf>
    <xf numFmtId="0" fontId="0" fillId="0" borderId="0" xfId="0" applyFont="1" applyFill="1"/>
    <xf numFmtId="2" fontId="0" fillId="0" borderId="0" xfId="0" applyNumberFormat="1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5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2" fontId="0" fillId="0" borderId="0" xfId="0" applyNumberFormat="1" applyFill="1"/>
    <xf numFmtId="0" fontId="0" fillId="0" borderId="0" xfId="0" applyFill="1"/>
    <xf numFmtId="0" fontId="9" fillId="0" borderId="0" xfId="0" applyFont="1"/>
    <xf numFmtId="0" fontId="10" fillId="0" borderId="0" xfId="0" applyFont="1"/>
    <xf numFmtId="0" fontId="9" fillId="0" borderId="3" xfId="0" applyFont="1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3" xfId="0" applyBorder="1"/>
    <xf numFmtId="164" fontId="9" fillId="0" borderId="1" xfId="0" applyNumberFormat="1" applyFont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9" fillId="0" borderId="5" xfId="0" applyFont="1" applyBorder="1"/>
    <xf numFmtId="0" fontId="0" fillId="0" borderId="6" xfId="0" applyBorder="1" applyAlignment="1">
      <alignment horizontal="right"/>
    </xf>
    <xf numFmtId="2" fontId="0" fillId="0" borderId="5" xfId="0" applyNumberFormat="1" applyBorder="1"/>
    <xf numFmtId="2" fontId="0" fillId="0" borderId="5" xfId="0" applyNumberFormat="1" applyBorder="1" applyAlignment="1">
      <alignment horizontal="right"/>
    </xf>
    <xf numFmtId="0" fontId="0" fillId="0" borderId="5" xfId="0" applyBorder="1"/>
    <xf numFmtId="165" fontId="0" fillId="0" borderId="5" xfId="0" applyNumberFormat="1" applyBorder="1"/>
    <xf numFmtId="166" fontId="0" fillId="0" borderId="5" xfId="0" applyNumberFormat="1" applyBorder="1"/>
    <xf numFmtId="0" fontId="0" fillId="0" borderId="7" xfId="0" applyBorder="1"/>
    <xf numFmtId="0" fontId="0" fillId="0" borderId="4" xfId="0" applyBorder="1"/>
    <xf numFmtId="0" fontId="9" fillId="0" borderId="5" xfId="0" applyFont="1" applyBorder="1" applyAlignment="1">
      <alignment horizontal="right"/>
    </xf>
    <xf numFmtId="0" fontId="0" fillId="0" borderId="6" xfId="0" applyBorder="1"/>
    <xf numFmtId="165" fontId="0" fillId="0" borderId="5" xfId="0" applyNumberFormat="1" applyBorder="1" applyAlignment="1">
      <alignment horizontal="right"/>
    </xf>
    <xf numFmtId="0" fontId="0" fillId="0" borderId="5" xfId="0" applyBorder="1" applyAlignment="1">
      <alignment horizontal="right"/>
    </xf>
    <xf numFmtId="166" fontId="0" fillId="0" borderId="4" xfId="0" applyNumberFormat="1" applyBorder="1" applyAlignment="1">
      <alignment horizontal="right"/>
    </xf>
    <xf numFmtId="166" fontId="0" fillId="0" borderId="4" xfId="0" applyNumberFormat="1" applyBorder="1"/>
    <xf numFmtId="0" fontId="11" fillId="0" borderId="0" xfId="0" applyFont="1" applyFill="1" applyAlignment="1">
      <alignment horizontal="center"/>
    </xf>
    <xf numFmtId="0" fontId="2" fillId="0" borderId="0" xfId="0" applyFont="1" applyBorder="1"/>
    <xf numFmtId="0" fontId="0" fillId="0" borderId="1" xfId="0" applyFont="1" applyFill="1" applyBorder="1"/>
    <xf numFmtId="0" fontId="9" fillId="0" borderId="1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10" fillId="0" borderId="3" xfId="0" applyFont="1" applyBorder="1"/>
    <xf numFmtId="0" fontId="12" fillId="0" borderId="0" xfId="0" applyFont="1"/>
    <xf numFmtId="2" fontId="9" fillId="0" borderId="0" xfId="0" applyNumberFormat="1" applyFont="1"/>
    <xf numFmtId="1" fontId="9" fillId="0" borderId="0" xfId="0" applyNumberFormat="1" applyFont="1"/>
    <xf numFmtId="0" fontId="7" fillId="0" borderId="1" xfId="0" applyFont="1" applyFill="1" applyBorder="1" applyAlignment="1">
      <alignment horizontal="center"/>
    </xf>
    <xf numFmtId="166" fontId="6" fillId="0" borderId="0" xfId="0" applyNumberFormat="1" applyFont="1" applyFill="1" applyAlignment="1">
      <alignment horizontal="center"/>
    </xf>
    <xf numFmtId="166" fontId="7" fillId="0" borderId="0" xfId="0" applyNumberFormat="1" applyFont="1" applyFill="1" applyAlignment="1">
      <alignment horizontal="center"/>
    </xf>
    <xf numFmtId="166" fontId="0" fillId="0" borderId="0" xfId="0" applyNumberFormat="1" applyFont="1" applyFill="1" applyBorder="1" applyAlignment="1">
      <alignment horizontal="center"/>
    </xf>
    <xf numFmtId="166" fontId="0" fillId="0" borderId="0" xfId="0" applyNumberFormat="1" applyFont="1" applyFill="1"/>
    <xf numFmtId="0" fontId="11" fillId="0" borderId="0" xfId="0" applyFont="1"/>
    <xf numFmtId="0" fontId="0" fillId="0" borderId="0" xfId="0" applyFont="1"/>
    <xf numFmtId="0" fontId="7" fillId="0" borderId="0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0" fontId="13" fillId="0" borderId="0" xfId="0" applyFont="1"/>
    <xf numFmtId="0" fontId="0" fillId="0" borderId="0" xfId="0" applyBorder="1"/>
    <xf numFmtId="165" fontId="0" fillId="0" borderId="0" xfId="0" applyNumberFormat="1" applyBorder="1"/>
    <xf numFmtId="166" fontId="0" fillId="0" borderId="0" xfId="0" applyNumberFormat="1" applyBorder="1"/>
    <xf numFmtId="165" fontId="0" fillId="0" borderId="0" xfId="0" applyNumberFormat="1" applyBorder="1" applyAlignment="1">
      <alignment horizontal="right"/>
    </xf>
  </cellXfs>
  <cellStyles count="3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41"/>
  <sheetViews>
    <sheetView topLeftCell="A65" workbookViewId="0">
      <pane xSplit="1" topLeftCell="B1" activePane="topRight" state="frozen"/>
      <selection pane="topRight" activeCell="AH1" sqref="AH1:AH1048576"/>
    </sheetView>
  </sheetViews>
  <sheetFormatPr baseColWidth="10" defaultRowHeight="15" x14ac:dyDescent="0"/>
  <cols>
    <col min="1" max="1" width="14" bestFit="1" customWidth="1"/>
    <col min="6" max="6" width="5.5" customWidth="1"/>
    <col min="15" max="15" width="5.5" customWidth="1"/>
    <col min="23" max="23" width="5.5" customWidth="1"/>
    <col min="30" max="30" width="5.83203125" customWidth="1"/>
    <col min="38" max="38" width="5.5" customWidth="1"/>
    <col min="50" max="50" width="5.5" customWidth="1"/>
  </cols>
  <sheetData>
    <row r="1" spans="1:65" s="75" customFormat="1" ht="20">
      <c r="A1" s="2" t="s">
        <v>221</v>
      </c>
    </row>
    <row r="2" spans="1:65" ht="18">
      <c r="A2" s="32"/>
    </row>
    <row r="3" spans="1:65" s="31" customFormat="1">
      <c r="A3" s="31" t="s">
        <v>55</v>
      </c>
      <c r="B3" s="31" t="s">
        <v>56</v>
      </c>
      <c r="G3" s="41" t="s">
        <v>56</v>
      </c>
      <c r="P3" s="41" t="s">
        <v>57</v>
      </c>
      <c r="X3" s="41" t="s">
        <v>57</v>
      </c>
      <c r="AE3" s="41" t="s">
        <v>4</v>
      </c>
      <c r="AM3" s="41" t="s">
        <v>4</v>
      </c>
      <c r="AY3" s="41" t="s">
        <v>171</v>
      </c>
    </row>
    <row r="4" spans="1:65" s="31" customFormat="1">
      <c r="A4" s="31" t="s">
        <v>162</v>
      </c>
      <c r="B4" s="31" t="s">
        <v>139</v>
      </c>
      <c r="G4" s="41" t="s">
        <v>140</v>
      </c>
      <c r="P4" s="41" t="s">
        <v>163</v>
      </c>
      <c r="X4" s="41" t="s">
        <v>164</v>
      </c>
      <c r="AE4" s="41" t="s">
        <v>165</v>
      </c>
      <c r="AM4" s="50" t="s">
        <v>166</v>
      </c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41">
        <v>1998</v>
      </c>
    </row>
    <row r="5" spans="1:65" s="31" customFormat="1">
      <c r="G5" s="41"/>
      <c r="O5" s="28"/>
      <c r="P5" s="50"/>
      <c r="Q5" s="27"/>
      <c r="R5" s="27"/>
      <c r="S5" s="27"/>
      <c r="T5" s="27"/>
      <c r="U5" s="27"/>
      <c r="V5" s="27"/>
      <c r="W5" s="27"/>
      <c r="X5" s="50"/>
      <c r="Y5" s="27"/>
      <c r="Z5" s="27"/>
      <c r="AA5" s="27"/>
      <c r="AB5" s="27"/>
      <c r="AC5" s="27"/>
      <c r="AD5" s="27"/>
      <c r="AE5" s="50"/>
      <c r="AF5" s="27"/>
      <c r="AG5" s="27"/>
      <c r="AH5" s="27"/>
      <c r="AI5" s="27"/>
      <c r="AJ5" s="27"/>
      <c r="AK5" s="27"/>
      <c r="AL5" s="27"/>
      <c r="AM5" s="50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50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</row>
    <row r="6" spans="1:65" s="34" customFormat="1">
      <c r="A6" s="33" t="s">
        <v>141</v>
      </c>
      <c r="B6" s="34" t="s">
        <v>142</v>
      </c>
      <c r="C6" s="34" t="s">
        <v>142</v>
      </c>
      <c r="D6" s="34" t="s">
        <v>142</v>
      </c>
      <c r="E6" s="34" t="s">
        <v>142</v>
      </c>
      <c r="G6" s="42"/>
      <c r="O6" s="35"/>
      <c r="P6" s="51"/>
      <c r="Q6" s="35"/>
      <c r="R6" s="35"/>
      <c r="S6" s="35"/>
      <c r="T6" s="35"/>
      <c r="U6" s="35"/>
      <c r="V6" s="35"/>
      <c r="W6" s="35"/>
      <c r="X6" s="51"/>
      <c r="Y6" s="35"/>
      <c r="Z6" s="35"/>
      <c r="AA6" s="35"/>
      <c r="AB6" s="35"/>
      <c r="AC6" s="35"/>
      <c r="AD6" s="35"/>
      <c r="AE6" s="51"/>
      <c r="AF6" s="35"/>
      <c r="AG6" s="35"/>
      <c r="AH6" s="35"/>
      <c r="AI6" s="35"/>
      <c r="AJ6" s="35"/>
      <c r="AK6" s="35"/>
      <c r="AL6" s="35"/>
      <c r="AM6" s="51" t="s">
        <v>167</v>
      </c>
      <c r="AN6" s="35" t="s">
        <v>167</v>
      </c>
      <c r="AO6" s="35" t="s">
        <v>167</v>
      </c>
      <c r="AP6" s="35"/>
      <c r="AQ6" s="35"/>
      <c r="AR6" s="35"/>
      <c r="AS6" s="35"/>
      <c r="AT6" s="35"/>
      <c r="AU6" s="35"/>
      <c r="AV6" s="35"/>
      <c r="AW6" s="35"/>
      <c r="AX6" s="35"/>
      <c r="AY6" s="51"/>
      <c r="AZ6" s="35"/>
      <c r="BA6" s="35"/>
      <c r="BB6" s="35"/>
      <c r="BC6" s="35"/>
      <c r="BD6" s="35"/>
      <c r="BE6" s="35"/>
      <c r="BF6" s="35"/>
      <c r="BI6" s="35"/>
      <c r="BJ6" s="35"/>
      <c r="BK6" s="35"/>
      <c r="BL6" s="35"/>
      <c r="BM6" s="35"/>
    </row>
    <row r="7" spans="1:65" s="3" customFormat="1">
      <c r="A7" s="3" t="s">
        <v>87</v>
      </c>
      <c r="B7" s="3">
        <v>41.81</v>
      </c>
      <c r="C7" s="3">
        <v>41.71</v>
      </c>
      <c r="D7" s="3">
        <v>41.84</v>
      </c>
      <c r="E7" s="3">
        <v>41.31</v>
      </c>
      <c r="G7" s="43">
        <v>39.75</v>
      </c>
      <c r="H7" s="3">
        <v>41.4</v>
      </c>
      <c r="I7" s="3">
        <v>42.76</v>
      </c>
      <c r="J7" s="3">
        <v>41.81</v>
      </c>
      <c r="K7" s="3">
        <v>40.97</v>
      </c>
      <c r="P7" s="43">
        <v>41.48</v>
      </c>
      <c r="Q7" s="3">
        <v>41.65</v>
      </c>
      <c r="R7" s="3">
        <v>41.33</v>
      </c>
      <c r="S7" s="3">
        <v>41.07</v>
      </c>
      <c r="T7" s="3">
        <v>41.49</v>
      </c>
      <c r="X7" s="43">
        <v>44.13</v>
      </c>
      <c r="Y7" s="3">
        <v>42</v>
      </c>
      <c r="AE7" s="43">
        <v>40.68</v>
      </c>
      <c r="AF7" s="3">
        <v>41.44</v>
      </c>
      <c r="AG7" s="3">
        <v>41.68</v>
      </c>
      <c r="AH7" s="3">
        <v>41.03</v>
      </c>
      <c r="AM7" s="43">
        <v>42.195</v>
      </c>
      <c r="AN7" s="3">
        <v>42.042000000000002</v>
      </c>
      <c r="AO7" s="3">
        <v>42.046999999999997</v>
      </c>
      <c r="AY7" s="43">
        <v>41.951999999999998</v>
      </c>
      <c r="AZ7" s="3">
        <v>41.509</v>
      </c>
      <c r="BA7" s="3">
        <v>42.021999999999998</v>
      </c>
      <c r="BB7" s="3">
        <v>42.412999999999997</v>
      </c>
      <c r="BC7" s="3">
        <v>41.851999999999997</v>
      </c>
      <c r="BD7" s="3">
        <v>41.9</v>
      </c>
    </row>
    <row r="8" spans="1:65" s="3" customFormat="1">
      <c r="A8" s="3" t="s">
        <v>143</v>
      </c>
      <c r="B8" s="3">
        <v>7.0000000000000007E-2</v>
      </c>
      <c r="C8" s="3">
        <v>0.05</v>
      </c>
      <c r="D8" s="3">
        <v>7.0000000000000007E-2</v>
      </c>
      <c r="E8" s="3">
        <v>0.05</v>
      </c>
      <c r="G8" s="43">
        <v>0.09</v>
      </c>
      <c r="H8" s="3">
        <v>0.03</v>
      </c>
      <c r="I8" s="3">
        <v>0</v>
      </c>
      <c r="J8" s="3">
        <v>0</v>
      </c>
      <c r="K8" s="3">
        <v>0</v>
      </c>
      <c r="P8" s="43">
        <v>0</v>
      </c>
      <c r="Q8" s="3">
        <v>0.06</v>
      </c>
      <c r="R8" s="3">
        <v>0.1</v>
      </c>
      <c r="S8" s="3">
        <v>0</v>
      </c>
      <c r="T8" s="3">
        <v>0.12</v>
      </c>
      <c r="X8" s="43">
        <v>0.05</v>
      </c>
      <c r="Y8" s="3">
        <v>0.05</v>
      </c>
      <c r="AE8" s="43">
        <v>0</v>
      </c>
      <c r="AF8" s="3">
        <v>0.13</v>
      </c>
      <c r="AG8" s="3">
        <v>0</v>
      </c>
      <c r="AH8" s="3">
        <v>0.05</v>
      </c>
      <c r="AM8" s="43">
        <v>9.9000000000000005E-2</v>
      </c>
      <c r="AN8" s="3">
        <v>3.9E-2</v>
      </c>
      <c r="AO8" s="3">
        <v>3.1E-2</v>
      </c>
      <c r="AY8" s="43">
        <v>0.32500000000000001</v>
      </c>
      <c r="AZ8" s="3">
        <v>0.14000000000000001</v>
      </c>
      <c r="BA8" s="3">
        <v>0.121</v>
      </c>
      <c r="BB8" s="3">
        <v>1.2E-2</v>
      </c>
      <c r="BC8" s="3">
        <v>0.20799999999999999</v>
      </c>
      <c r="BD8" s="3">
        <v>0.20699999999999999</v>
      </c>
    </row>
    <row r="9" spans="1:65" s="3" customFormat="1">
      <c r="A9" s="3" t="s">
        <v>89</v>
      </c>
      <c r="B9" s="3">
        <v>0.01</v>
      </c>
      <c r="C9" s="3">
        <v>0.09</v>
      </c>
      <c r="D9" s="3">
        <v>0.02</v>
      </c>
      <c r="E9" s="3">
        <v>0.08</v>
      </c>
      <c r="G9" s="43">
        <v>0.01</v>
      </c>
      <c r="H9" s="3">
        <v>0.01</v>
      </c>
      <c r="I9" s="3">
        <v>0.01</v>
      </c>
      <c r="J9" s="3">
        <v>0.04</v>
      </c>
      <c r="K9" s="3">
        <v>0.02</v>
      </c>
      <c r="P9" s="43">
        <v>0.06</v>
      </c>
      <c r="Q9" s="3">
        <v>0.1</v>
      </c>
      <c r="R9" s="3">
        <v>0.09</v>
      </c>
      <c r="S9" s="3">
        <v>0.02</v>
      </c>
      <c r="T9" s="3">
        <v>0.04</v>
      </c>
      <c r="X9" s="43">
        <v>0.04</v>
      </c>
      <c r="Y9" s="3">
        <v>0.05</v>
      </c>
      <c r="AE9" s="43">
        <v>0.04</v>
      </c>
      <c r="AF9" s="3">
        <v>7.0000000000000007E-2</v>
      </c>
      <c r="AG9" s="3">
        <v>0.01</v>
      </c>
      <c r="AH9" s="3">
        <v>0.02</v>
      </c>
      <c r="AM9" s="43">
        <v>0</v>
      </c>
      <c r="AN9" s="3">
        <v>1E-3</v>
      </c>
      <c r="AO9" s="3">
        <v>4.4999999999999998E-2</v>
      </c>
      <c r="AY9" s="43">
        <v>6.5000000000000002E-2</v>
      </c>
      <c r="AZ9" s="3">
        <v>5.2999999999999999E-2</v>
      </c>
      <c r="BA9" s="3">
        <v>0</v>
      </c>
      <c r="BB9" s="3">
        <v>1.2E-2</v>
      </c>
      <c r="BC9" s="3">
        <v>4.1000000000000002E-2</v>
      </c>
      <c r="BD9" s="3">
        <v>9.0999999999999998E-2</v>
      </c>
    </row>
    <row r="10" spans="1:65" s="3" customFormat="1">
      <c r="A10" s="3" t="s">
        <v>144</v>
      </c>
      <c r="B10" s="3">
        <v>9.57</v>
      </c>
      <c r="C10" s="3">
        <v>9.84</v>
      </c>
      <c r="D10" s="3">
        <v>9.0399999999999991</v>
      </c>
      <c r="E10" s="3">
        <v>9.3699999999999992</v>
      </c>
      <c r="G10" s="43">
        <v>8.08</v>
      </c>
      <c r="H10" s="3">
        <v>8.5</v>
      </c>
      <c r="I10" s="3">
        <v>8.33</v>
      </c>
      <c r="J10" s="3">
        <v>8.5500000000000007</v>
      </c>
      <c r="K10" s="3">
        <v>8.73</v>
      </c>
      <c r="P10" s="43">
        <v>7.99</v>
      </c>
      <c r="Q10" s="3">
        <v>8.85</v>
      </c>
      <c r="R10" s="3">
        <v>8.5299999999999994</v>
      </c>
      <c r="S10" s="3">
        <v>8.4499999999999993</v>
      </c>
      <c r="T10" s="3">
        <v>8.07</v>
      </c>
      <c r="X10" s="43">
        <v>9.02</v>
      </c>
      <c r="Y10" s="3">
        <v>8.83</v>
      </c>
      <c r="AE10" s="43">
        <v>8.6</v>
      </c>
      <c r="AF10" s="3">
        <v>9.0299999999999994</v>
      </c>
      <c r="AG10" s="3">
        <v>9.0399999999999991</v>
      </c>
      <c r="AH10" s="3">
        <v>8.75</v>
      </c>
      <c r="AM10" s="43">
        <v>8.8450000000000006</v>
      </c>
      <c r="AN10" s="3">
        <v>8.9</v>
      </c>
      <c r="AO10" s="3">
        <v>9.2759999999999998</v>
      </c>
      <c r="AY10" s="43">
        <v>8.5980000000000008</v>
      </c>
      <c r="AZ10" s="3">
        <v>8.8559999999999999</v>
      </c>
      <c r="BA10" s="3">
        <v>8.4480000000000004</v>
      </c>
      <c r="BB10" s="3">
        <v>8.8260000000000005</v>
      </c>
      <c r="BC10" s="3">
        <v>8.7319999999999993</v>
      </c>
      <c r="BD10" s="3">
        <v>8.61</v>
      </c>
    </row>
    <row r="11" spans="1:65" s="3" customFormat="1">
      <c r="A11" s="3" t="s">
        <v>91</v>
      </c>
      <c r="B11" s="3">
        <v>0.14000000000000001</v>
      </c>
      <c r="C11" s="3">
        <v>0.23</v>
      </c>
      <c r="D11" s="3">
        <v>0.18</v>
      </c>
      <c r="E11" s="3">
        <v>0.17</v>
      </c>
      <c r="G11" s="43">
        <v>0.05</v>
      </c>
      <c r="H11" s="3">
        <v>0.04</v>
      </c>
      <c r="I11" s="3">
        <v>0.12</v>
      </c>
      <c r="J11" s="3">
        <v>0.2</v>
      </c>
      <c r="K11" s="3">
        <v>0.11</v>
      </c>
      <c r="P11" s="43">
        <v>0.21</v>
      </c>
      <c r="Q11" s="3">
        <v>0.14000000000000001</v>
      </c>
      <c r="R11" s="3">
        <v>0.22</v>
      </c>
      <c r="S11" s="3">
        <v>0.27</v>
      </c>
      <c r="T11" s="3">
        <v>0.21</v>
      </c>
      <c r="X11" s="43">
        <v>0.08</v>
      </c>
      <c r="Y11" s="3">
        <v>0.16</v>
      </c>
      <c r="AE11" s="43">
        <v>0.22</v>
      </c>
      <c r="AF11" s="3">
        <v>0.12</v>
      </c>
      <c r="AG11" s="3">
        <v>7.0000000000000007E-2</v>
      </c>
      <c r="AH11" s="3">
        <v>0.11</v>
      </c>
      <c r="AM11" s="43">
        <v>0.121</v>
      </c>
      <c r="AN11" s="3">
        <v>0.2</v>
      </c>
      <c r="AO11" s="3">
        <v>0.23300000000000001</v>
      </c>
      <c r="AY11" s="43">
        <v>0.214</v>
      </c>
      <c r="AZ11" s="3">
        <v>0.224</v>
      </c>
      <c r="BA11" s="3">
        <v>0.16300000000000001</v>
      </c>
      <c r="BB11" s="3">
        <v>0.247</v>
      </c>
      <c r="BC11" s="3">
        <v>0.14000000000000001</v>
      </c>
      <c r="BD11" s="3">
        <v>0.13100000000000001</v>
      </c>
    </row>
    <row r="12" spans="1:65" s="3" customFormat="1">
      <c r="A12" s="3" t="s">
        <v>92</v>
      </c>
      <c r="B12" s="3">
        <v>49.25</v>
      </c>
      <c r="C12" s="3">
        <v>49.63</v>
      </c>
      <c r="D12" s="3">
        <v>48.8</v>
      </c>
      <c r="E12" s="3">
        <v>48.96</v>
      </c>
      <c r="G12" s="43">
        <v>48.54</v>
      </c>
      <c r="H12" s="3">
        <v>50.23</v>
      </c>
      <c r="I12" s="3">
        <v>49.97</v>
      </c>
      <c r="J12" s="3">
        <v>50.54</v>
      </c>
      <c r="K12" s="3">
        <v>49.97</v>
      </c>
      <c r="P12" s="43">
        <v>50.06</v>
      </c>
      <c r="Q12" s="3">
        <v>49.44</v>
      </c>
      <c r="R12" s="3">
        <v>49.63</v>
      </c>
      <c r="S12" s="3">
        <v>50.25</v>
      </c>
      <c r="T12" s="3">
        <v>50.47</v>
      </c>
      <c r="X12" s="43">
        <v>50</v>
      </c>
      <c r="Y12" s="3">
        <v>49.09</v>
      </c>
      <c r="AE12" s="43">
        <v>48.37</v>
      </c>
      <c r="AF12" s="3">
        <v>49.61</v>
      </c>
      <c r="AG12" s="3">
        <v>49.08</v>
      </c>
      <c r="AH12" s="3">
        <v>48.7</v>
      </c>
      <c r="AM12" s="43">
        <v>50.454000000000001</v>
      </c>
      <c r="AN12" s="3">
        <v>50.19</v>
      </c>
      <c r="AO12" s="3">
        <v>50.241</v>
      </c>
      <c r="AY12" s="43">
        <v>49.817999999999998</v>
      </c>
      <c r="AZ12" s="3">
        <v>50.356000000000002</v>
      </c>
      <c r="BA12" s="3">
        <v>49.918999999999997</v>
      </c>
      <c r="BB12" s="3">
        <v>50.194000000000003</v>
      </c>
      <c r="BC12" s="3">
        <v>49.765000000000001</v>
      </c>
      <c r="BD12" s="3">
        <v>49.66</v>
      </c>
    </row>
    <row r="13" spans="1:65" s="3" customFormat="1">
      <c r="A13" s="3" t="s">
        <v>93</v>
      </c>
      <c r="B13" s="3">
        <v>0.1</v>
      </c>
      <c r="C13" s="3">
        <v>7.0000000000000007E-2</v>
      </c>
      <c r="D13" s="3">
        <v>0.16</v>
      </c>
      <c r="E13" s="3">
        <v>0.12</v>
      </c>
      <c r="G13" s="43">
        <v>0.08</v>
      </c>
      <c r="H13" s="3">
        <v>0.06</v>
      </c>
      <c r="I13" s="3">
        <v>7.0000000000000007E-2</v>
      </c>
      <c r="J13" s="3">
        <v>0.08</v>
      </c>
      <c r="K13" s="3">
        <v>7.0000000000000007E-2</v>
      </c>
      <c r="P13" s="43">
        <v>0.11</v>
      </c>
      <c r="Q13" s="3">
        <v>0.13</v>
      </c>
      <c r="R13" s="3">
        <v>0.15</v>
      </c>
      <c r="S13" s="3">
        <v>0.06</v>
      </c>
      <c r="T13" s="3">
        <v>0.12</v>
      </c>
      <c r="X13" s="43">
        <v>0.13</v>
      </c>
      <c r="Y13" s="3">
        <v>0.11</v>
      </c>
      <c r="AE13" s="43">
        <v>0.02</v>
      </c>
      <c r="AF13" s="3">
        <v>0.06</v>
      </c>
      <c r="AG13" s="3">
        <v>0.05</v>
      </c>
      <c r="AH13" s="3">
        <v>0.08</v>
      </c>
      <c r="AM13" s="43">
        <v>3.2000000000000001E-2</v>
      </c>
      <c r="AN13" s="3">
        <v>6.7000000000000004E-2</v>
      </c>
      <c r="AO13" s="3">
        <v>6.2E-2</v>
      </c>
      <c r="AY13" s="43">
        <v>0.108</v>
      </c>
      <c r="AZ13" s="3">
        <v>0.13400000000000001</v>
      </c>
      <c r="BA13" s="3">
        <v>0.112</v>
      </c>
      <c r="BB13" s="3">
        <v>0.115</v>
      </c>
      <c r="BC13" s="3">
        <v>8.3000000000000004E-2</v>
      </c>
      <c r="BD13" s="3">
        <v>0.153</v>
      </c>
    </row>
    <row r="14" spans="1:65" s="3" customFormat="1">
      <c r="A14" s="3" t="s">
        <v>94</v>
      </c>
      <c r="B14" s="3">
        <v>0</v>
      </c>
      <c r="C14" s="3">
        <v>0.06</v>
      </c>
      <c r="D14" s="3">
        <v>0.01</v>
      </c>
      <c r="E14" s="3">
        <v>0</v>
      </c>
      <c r="G14" s="43">
        <v>0.03</v>
      </c>
      <c r="H14" s="3">
        <v>0.03</v>
      </c>
      <c r="I14" s="3">
        <v>0</v>
      </c>
      <c r="J14" s="3">
        <v>0</v>
      </c>
      <c r="K14" s="3">
        <v>0.01</v>
      </c>
      <c r="P14" s="43">
        <v>0.04</v>
      </c>
      <c r="Q14" s="3">
        <v>0.09</v>
      </c>
      <c r="R14" s="3">
        <v>0.11</v>
      </c>
      <c r="S14" s="3">
        <v>0.13</v>
      </c>
      <c r="T14" s="3">
        <v>0.06</v>
      </c>
      <c r="X14" s="43">
        <v>0.03</v>
      </c>
      <c r="Y14" s="3">
        <v>0.04</v>
      </c>
      <c r="AE14" s="43">
        <v>0.06</v>
      </c>
      <c r="AF14" s="3">
        <v>0.03</v>
      </c>
      <c r="AG14" s="3">
        <v>0.04</v>
      </c>
      <c r="AH14" s="3">
        <v>0.05</v>
      </c>
      <c r="AM14" s="43">
        <v>0</v>
      </c>
      <c r="AN14" s="3">
        <v>4.2000000000000003E-2</v>
      </c>
      <c r="AO14" s="3">
        <v>2.9000000000000001E-2</v>
      </c>
      <c r="AY14" s="43">
        <v>8.2000000000000003E-2</v>
      </c>
      <c r="AZ14" s="3">
        <v>6.8000000000000005E-2</v>
      </c>
      <c r="BA14" s="3">
        <v>8.0000000000000002E-3</v>
      </c>
      <c r="BB14" s="3">
        <v>5.3999999999999999E-2</v>
      </c>
      <c r="BC14" s="3">
        <v>5.8999999999999997E-2</v>
      </c>
      <c r="BD14" s="3">
        <v>4.0000000000000001E-3</v>
      </c>
    </row>
    <row r="15" spans="1:65" s="3" customFormat="1">
      <c r="A15" s="3" t="s">
        <v>95</v>
      </c>
      <c r="B15" s="3">
        <v>0.02</v>
      </c>
      <c r="C15" s="3">
        <v>0.03</v>
      </c>
      <c r="D15" s="3">
        <v>0</v>
      </c>
      <c r="E15" s="3">
        <v>0.03</v>
      </c>
      <c r="G15" s="43">
        <v>0.03</v>
      </c>
      <c r="H15" s="3">
        <v>7.0000000000000007E-2</v>
      </c>
      <c r="I15" s="3">
        <v>0.02</v>
      </c>
      <c r="J15" s="3">
        <v>0</v>
      </c>
      <c r="K15" s="3">
        <v>0.05</v>
      </c>
      <c r="P15" s="43">
        <v>0.05</v>
      </c>
      <c r="Q15" s="3">
        <v>0</v>
      </c>
      <c r="R15" s="3">
        <v>0.05</v>
      </c>
      <c r="S15" s="3">
        <v>0.1</v>
      </c>
      <c r="T15" s="3">
        <v>0.02</v>
      </c>
      <c r="X15" s="43">
        <v>0.05</v>
      </c>
      <c r="Y15" s="3">
        <v>0</v>
      </c>
      <c r="AE15" s="43">
        <v>0</v>
      </c>
      <c r="AF15" s="3">
        <v>0</v>
      </c>
      <c r="AG15" s="3">
        <v>0.01</v>
      </c>
      <c r="AH15" s="3">
        <v>0</v>
      </c>
      <c r="AM15" s="43">
        <v>3.5000000000000003E-2</v>
      </c>
      <c r="AN15" s="3">
        <v>2.5999999999999999E-2</v>
      </c>
      <c r="AO15" s="3">
        <v>0.255</v>
      </c>
      <c r="AY15" s="43">
        <v>9.4E-2</v>
      </c>
      <c r="AZ15" s="3">
        <v>6.7000000000000004E-2</v>
      </c>
      <c r="BA15" s="3">
        <v>2.4E-2</v>
      </c>
      <c r="BB15" s="3">
        <v>9.0999999999999998E-2</v>
      </c>
      <c r="BC15" s="3">
        <v>0.10199999999999999</v>
      </c>
      <c r="BD15" s="3">
        <v>0.23599999999999999</v>
      </c>
    </row>
    <row r="16" spans="1:65" s="3" customFormat="1">
      <c r="A16" s="3" t="s">
        <v>145</v>
      </c>
      <c r="B16" s="3">
        <v>0.06</v>
      </c>
      <c r="C16" s="3">
        <v>0.02</v>
      </c>
      <c r="D16" s="3">
        <v>0.02</v>
      </c>
      <c r="E16" s="3">
        <v>0.01</v>
      </c>
      <c r="G16" s="43"/>
      <c r="P16" s="43">
        <v>0.03</v>
      </c>
      <c r="Q16" s="3">
        <v>7.0000000000000007E-2</v>
      </c>
      <c r="R16" s="3">
        <v>0.02</v>
      </c>
      <c r="S16" s="3">
        <v>0.02</v>
      </c>
      <c r="T16" s="3">
        <v>0.02</v>
      </c>
      <c r="X16" s="43"/>
      <c r="AE16" s="43">
        <v>0.01</v>
      </c>
      <c r="AF16" s="3">
        <v>0</v>
      </c>
      <c r="AG16" s="3">
        <v>0</v>
      </c>
      <c r="AH16" s="3">
        <v>0.01</v>
      </c>
      <c r="AM16" s="43">
        <v>0.114</v>
      </c>
      <c r="AN16" s="3">
        <v>3.5999999999999997E-2</v>
      </c>
      <c r="AO16" s="3">
        <v>6.3E-2</v>
      </c>
      <c r="AY16" s="43">
        <v>0.14499999999999999</v>
      </c>
      <c r="AZ16" s="3">
        <v>4.2000000000000003E-2</v>
      </c>
      <c r="BA16" s="3">
        <v>7.3999999999999996E-2</v>
      </c>
      <c r="BB16" s="3">
        <v>3.9E-2</v>
      </c>
      <c r="BC16" s="3">
        <v>7.3999999999999996E-2</v>
      </c>
      <c r="BD16" s="3">
        <v>0.14899999999999999</v>
      </c>
    </row>
    <row r="17" spans="1:56" s="3" customFormat="1">
      <c r="A17" s="3" t="s">
        <v>146</v>
      </c>
      <c r="B17" s="3">
        <v>0.27</v>
      </c>
      <c r="C17" s="3">
        <v>0</v>
      </c>
      <c r="D17" s="3">
        <v>0.16</v>
      </c>
      <c r="E17" s="3">
        <v>0.02</v>
      </c>
      <c r="G17" s="43">
        <v>0</v>
      </c>
      <c r="H17" s="3">
        <v>0</v>
      </c>
      <c r="I17" s="3">
        <v>0</v>
      </c>
      <c r="J17" s="3">
        <v>0.05</v>
      </c>
      <c r="K17" s="3">
        <v>0.16</v>
      </c>
      <c r="P17" s="43">
        <v>0.02</v>
      </c>
      <c r="Q17" s="3">
        <v>0.04</v>
      </c>
      <c r="R17" s="3">
        <v>0</v>
      </c>
      <c r="S17" s="3">
        <v>0.01</v>
      </c>
      <c r="T17" s="3">
        <v>0.11</v>
      </c>
      <c r="X17" s="43">
        <v>0.1</v>
      </c>
      <c r="Y17" s="3">
        <v>0.08</v>
      </c>
      <c r="AE17" s="43">
        <v>0.01</v>
      </c>
      <c r="AF17" s="3">
        <v>0.02</v>
      </c>
      <c r="AG17" s="3">
        <v>0.09</v>
      </c>
      <c r="AH17" s="3">
        <v>0.02</v>
      </c>
      <c r="AM17" s="43">
        <v>9.1999999999999998E-2</v>
      </c>
      <c r="AN17" s="3">
        <v>0.21199999999999999</v>
      </c>
      <c r="AO17" s="3">
        <v>5.0999999999999997E-2</v>
      </c>
      <c r="AY17" s="43">
        <v>8.8999999999999996E-2</v>
      </c>
      <c r="AZ17" s="3">
        <v>0</v>
      </c>
      <c r="BA17" s="3">
        <v>4.0000000000000001E-3</v>
      </c>
      <c r="BB17" s="3">
        <v>5.5E-2</v>
      </c>
      <c r="BC17" s="3">
        <v>9.6000000000000002E-2</v>
      </c>
      <c r="BD17" s="3">
        <v>0.123</v>
      </c>
    </row>
    <row r="18" spans="1:56" s="3" customFormat="1">
      <c r="A18" s="3" t="s">
        <v>147</v>
      </c>
      <c r="B18" s="3">
        <v>0.31</v>
      </c>
      <c r="C18" s="3">
        <v>0.32</v>
      </c>
      <c r="D18" s="3">
        <v>0.48</v>
      </c>
      <c r="E18" s="3">
        <v>0.36</v>
      </c>
      <c r="G18" s="43">
        <v>7.0000000000000007E-2</v>
      </c>
      <c r="H18" s="3">
        <v>0.01</v>
      </c>
      <c r="I18" s="3">
        <v>0.14000000000000001</v>
      </c>
      <c r="J18" s="3">
        <v>0.17</v>
      </c>
      <c r="K18" s="3">
        <v>0.13</v>
      </c>
      <c r="P18" s="43">
        <v>0.36</v>
      </c>
      <c r="Q18" s="3">
        <v>0.47</v>
      </c>
      <c r="R18" s="3">
        <v>0.38</v>
      </c>
      <c r="S18" s="3">
        <v>0.41</v>
      </c>
      <c r="T18" s="3">
        <v>0.37</v>
      </c>
      <c r="X18" s="43">
        <v>0.12</v>
      </c>
      <c r="Y18" s="3">
        <v>0.12</v>
      </c>
      <c r="AE18" s="43">
        <v>0.11</v>
      </c>
      <c r="AF18" s="3">
        <v>0.08</v>
      </c>
      <c r="AG18" s="3">
        <v>0.09</v>
      </c>
      <c r="AH18" s="3">
        <v>0.04</v>
      </c>
      <c r="AM18" s="43">
        <v>0.40500000000000003</v>
      </c>
      <c r="AN18" s="3">
        <v>0.42099999999999999</v>
      </c>
      <c r="AO18" s="3">
        <v>0.40699999999999997</v>
      </c>
      <c r="AY18" s="43">
        <v>0.42899999999999999</v>
      </c>
      <c r="AZ18" s="3">
        <v>0.42799999999999999</v>
      </c>
      <c r="BA18" s="3">
        <v>0.43099999999999999</v>
      </c>
      <c r="BB18" s="3">
        <v>0.46200000000000002</v>
      </c>
      <c r="BC18" s="3">
        <v>0.41399999999999998</v>
      </c>
      <c r="BD18" s="3">
        <v>0.48699999999999999</v>
      </c>
    </row>
    <row r="19" spans="1:56">
      <c r="A19" t="s">
        <v>98</v>
      </c>
      <c r="B19">
        <f>SUM(B7:B18)</f>
        <v>101.60999999999999</v>
      </c>
      <c r="C19">
        <f>SUM(C7:C18)</f>
        <v>102.04999999999998</v>
      </c>
      <c r="D19">
        <f>SUM(D7:D18)</f>
        <v>100.78</v>
      </c>
      <c r="E19">
        <f>SUM(E7:E18)</f>
        <v>100.48</v>
      </c>
      <c r="G19" s="44">
        <f>SUM(G7:G18)</f>
        <v>96.72999999999999</v>
      </c>
      <c r="H19" s="21">
        <f t="shared" ref="H19:K19" si="0">SUM(H7:H18)</f>
        <v>100.38</v>
      </c>
      <c r="I19" s="21">
        <f t="shared" si="0"/>
        <v>101.41999999999999</v>
      </c>
      <c r="J19" s="21">
        <f t="shared" si="0"/>
        <v>101.44000000000001</v>
      </c>
      <c r="K19" s="21">
        <f t="shared" si="0"/>
        <v>100.21999999999998</v>
      </c>
      <c r="P19" s="45">
        <v>100.41000000000001</v>
      </c>
      <c r="Q19">
        <v>101.04</v>
      </c>
      <c r="R19">
        <v>100.61</v>
      </c>
      <c r="S19">
        <v>100.78999999999999</v>
      </c>
      <c r="T19">
        <v>101.10000000000001</v>
      </c>
      <c r="X19" s="44">
        <f>SUM(X7:X18)</f>
        <v>103.74999999999999</v>
      </c>
      <c r="Y19" s="21">
        <f t="shared" ref="Y19" si="1">SUM(Y7:Y18)</f>
        <v>100.53</v>
      </c>
      <c r="Z19" s="21"/>
      <c r="AA19" s="21"/>
      <c r="AB19" s="21"/>
      <c r="AE19" s="45">
        <f>SUM(AE7:AE18)</f>
        <v>98.12</v>
      </c>
      <c r="AF19">
        <f>SUM(AF7:AF18)</f>
        <v>100.59</v>
      </c>
      <c r="AG19">
        <f>SUM(AG7:AG18)</f>
        <v>100.16000000000001</v>
      </c>
      <c r="AH19">
        <f>SUM(AH7:AH18)</f>
        <v>98.86</v>
      </c>
      <c r="AM19" s="44">
        <f>SUM(AM7:AM18)</f>
        <v>102.392</v>
      </c>
      <c r="AN19" s="21">
        <f t="shared" ref="AN19" si="2">SUM(AN7:AN18)</f>
        <v>102.176</v>
      </c>
      <c r="AO19" s="21">
        <f>SUM(AO7:AO18)</f>
        <v>102.73999999999998</v>
      </c>
      <c r="AP19" s="21"/>
      <c r="AQ19" s="21"/>
      <c r="AY19" s="43">
        <f>SUM(AY7:AY18)</f>
        <v>101.91899999999998</v>
      </c>
      <c r="AZ19">
        <f>SUM(AZ7:AZ18)</f>
        <v>101.877</v>
      </c>
      <c r="BA19">
        <f>SUM(BA7:BA18)</f>
        <v>101.32599999999999</v>
      </c>
      <c r="BB19">
        <f>SUM(BB7:BB18)</f>
        <v>102.52000000000001</v>
      </c>
      <c r="BC19">
        <f t="shared" ref="BC19:BD19" si="3">SUM(BC7:BC18)</f>
        <v>101.566</v>
      </c>
      <c r="BD19">
        <f t="shared" si="3"/>
        <v>101.751</v>
      </c>
    </row>
    <row r="20" spans="1:56">
      <c r="G20" s="45"/>
      <c r="P20" s="45"/>
      <c r="X20" s="45"/>
      <c r="AE20" s="45"/>
      <c r="AM20" s="45"/>
      <c r="AY20" s="45"/>
    </row>
    <row r="21" spans="1:56" s="23" customFormat="1">
      <c r="A21" s="23" t="s">
        <v>148</v>
      </c>
      <c r="B21" s="23">
        <v>1.00796</v>
      </c>
      <c r="C21" s="23">
        <v>1.0025200000000001</v>
      </c>
      <c r="D21" s="23">
        <v>1.0145500000000001</v>
      </c>
      <c r="E21" s="23">
        <v>1.0062800000000001</v>
      </c>
      <c r="G21" s="46">
        <v>1.0000221141777779</v>
      </c>
      <c r="H21" s="23">
        <v>1.0028742418074075</v>
      </c>
      <c r="I21" s="23">
        <v>1.012222008</v>
      </c>
      <c r="J21" s="23">
        <v>1.0023133178222221</v>
      </c>
      <c r="K21" s="23">
        <v>0.99850370654814791</v>
      </c>
      <c r="P21" s="46">
        <v>1.00562</v>
      </c>
      <c r="Q21" s="23">
        <v>1.0073399999999999</v>
      </c>
      <c r="R21" s="23">
        <v>1.0031300000000001</v>
      </c>
      <c r="S21" s="23">
        <v>0.99611000000000005</v>
      </c>
      <c r="T21" s="23">
        <v>0.99997000000000003</v>
      </c>
      <c r="X21" s="46">
        <v>1.03277</v>
      </c>
      <c r="Y21" s="23">
        <v>1.01725</v>
      </c>
      <c r="AE21" s="46">
        <v>1.0072016575111111</v>
      </c>
      <c r="AF21" s="23">
        <v>1.0024380631111112</v>
      </c>
      <c r="AG21" s="23">
        <v>1.0142599999999999</v>
      </c>
      <c r="AH21" s="23">
        <v>1.01125</v>
      </c>
      <c r="AI21" s="77"/>
      <c r="AM21" s="46">
        <v>1.00654</v>
      </c>
      <c r="AN21" s="23">
        <v>1.0055799999999999</v>
      </c>
      <c r="AO21" s="23">
        <v>1.00319</v>
      </c>
      <c r="AY21" s="46">
        <v>1.0061199999999999</v>
      </c>
      <c r="AZ21" s="23">
        <v>1.01088</v>
      </c>
      <c r="BA21" s="23">
        <v>1.01088</v>
      </c>
      <c r="BB21" s="23">
        <v>1.0105</v>
      </c>
      <c r="BC21" s="23">
        <v>1.0066999999999999</v>
      </c>
      <c r="BD21" s="23">
        <v>1.0071600000000001</v>
      </c>
    </row>
    <row r="22" spans="1:56" s="23" customFormat="1">
      <c r="A22" s="23" t="s">
        <v>45</v>
      </c>
      <c r="B22" s="23">
        <v>1.2199999999999999E-3</v>
      </c>
      <c r="C22" s="23">
        <v>8.5999999999999998E-4</v>
      </c>
      <c r="D22" s="23">
        <v>1.24E-3</v>
      </c>
      <c r="E22" s="23">
        <v>9.3000000000000005E-4</v>
      </c>
      <c r="G22" s="46">
        <v>1.7194534222222222E-3</v>
      </c>
      <c r="H22" s="23">
        <v>6.0610314074074077E-4</v>
      </c>
      <c r="I22" s="23">
        <v>0</v>
      </c>
      <c r="J22" s="23">
        <v>1.3311022222222223E-5</v>
      </c>
      <c r="K22" s="23">
        <v>0</v>
      </c>
      <c r="P22" s="46">
        <v>1.0000000000000001E-5</v>
      </c>
      <c r="Q22" s="23">
        <v>1.01E-3</v>
      </c>
      <c r="R22" s="23">
        <v>1.8799999999999999E-3</v>
      </c>
      <c r="S22" s="23">
        <v>0</v>
      </c>
      <c r="T22" s="23">
        <v>2.2499999999999998E-3</v>
      </c>
      <c r="X22" s="46">
        <v>8.5999999999999998E-4</v>
      </c>
      <c r="Y22" s="23">
        <v>9.3000000000000005E-4</v>
      </c>
      <c r="AE22" s="46">
        <v>7.9754133333333329E-5</v>
      </c>
      <c r="AF22" s="23">
        <v>2.3804878518518522E-3</v>
      </c>
      <c r="AG22" s="23">
        <v>0</v>
      </c>
      <c r="AH22" s="23">
        <v>9.3999999999999997E-4</v>
      </c>
      <c r="AI22" s="77"/>
      <c r="AM22" s="46">
        <v>1.7799999999999999E-3</v>
      </c>
      <c r="AN22" s="23">
        <v>6.9999999999999999E-4</v>
      </c>
      <c r="AO22" s="23">
        <v>5.5000000000000003E-4</v>
      </c>
      <c r="AY22" s="46">
        <v>5.8500000000000002E-3</v>
      </c>
      <c r="AZ22" s="23">
        <v>2.1800000000000001E-3</v>
      </c>
      <c r="BA22" s="23">
        <v>2.1800000000000001E-3</v>
      </c>
      <c r="BB22" s="23">
        <v>2.1000000000000001E-4</v>
      </c>
      <c r="BC22" s="23">
        <v>3.7599999999999999E-3</v>
      </c>
      <c r="BD22" s="23">
        <v>3.7499999999999999E-3</v>
      </c>
    </row>
    <row r="23" spans="1:56" s="23" customFormat="1">
      <c r="A23" s="23" t="s">
        <v>149</v>
      </c>
      <c r="B23" s="23">
        <v>3.5E-4</v>
      </c>
      <c r="C23" s="23">
        <v>2.5100000000000001E-3</v>
      </c>
      <c r="D23" s="23">
        <v>4.4999999999999999E-4</v>
      </c>
      <c r="E23" s="23">
        <v>2.33E-3</v>
      </c>
      <c r="G23" s="46">
        <v>3.0656921481481483E-4</v>
      </c>
      <c r="H23" s="23">
        <v>1.798328E-4</v>
      </c>
      <c r="I23" s="23">
        <v>3.1076121481481481E-4</v>
      </c>
      <c r="J23" s="23">
        <v>1.2512360888888888E-3</v>
      </c>
      <c r="K23" s="23">
        <v>4.60179911111111E-4</v>
      </c>
      <c r="P23" s="46">
        <v>1.7099999999999999E-3</v>
      </c>
      <c r="Q23" s="23">
        <v>2.8600000000000001E-3</v>
      </c>
      <c r="R23" s="23">
        <v>2.4599999999999999E-3</v>
      </c>
      <c r="S23" s="23">
        <v>4.4000000000000002E-4</v>
      </c>
      <c r="T23" s="23">
        <v>1.1299999999999999E-3</v>
      </c>
      <c r="X23" s="46">
        <v>1.15E-3</v>
      </c>
      <c r="Y23" s="23">
        <v>1.42E-3</v>
      </c>
      <c r="AE23" s="46">
        <v>1.1697272888888889E-3</v>
      </c>
      <c r="AF23" s="23">
        <v>1.9216787407407411E-3</v>
      </c>
      <c r="AG23" s="23">
        <v>3.5E-4</v>
      </c>
      <c r="AH23" s="23">
        <v>4.4000000000000002E-4</v>
      </c>
      <c r="AI23" s="77"/>
      <c r="AM23" s="46">
        <v>0</v>
      </c>
      <c r="AN23" s="23">
        <v>3.0000000000000001E-5</v>
      </c>
      <c r="AO23" s="23">
        <v>1.2800000000000001E-3</v>
      </c>
      <c r="AY23" s="46">
        <v>1.83E-3</v>
      </c>
      <c r="AZ23" s="23">
        <v>0</v>
      </c>
      <c r="BA23" s="23">
        <v>0</v>
      </c>
      <c r="BB23" s="23">
        <v>3.3E-4</v>
      </c>
      <c r="BC23" s="23">
        <v>1.17E-3</v>
      </c>
      <c r="BD23" s="23">
        <v>2.5699999999999998E-3</v>
      </c>
    </row>
    <row r="24" spans="1:56" s="23" customFormat="1">
      <c r="A24" s="23" t="s">
        <v>150</v>
      </c>
      <c r="B24" s="23">
        <v>0.19292999999999999</v>
      </c>
      <c r="C24" s="23">
        <v>0.19775999999999999</v>
      </c>
      <c r="D24" s="23">
        <v>0.18326999999999999</v>
      </c>
      <c r="E24" s="23">
        <v>0.19072</v>
      </c>
      <c r="G24" s="46">
        <v>0.16995264232592594</v>
      </c>
      <c r="H24" s="23">
        <v>0.17204670580740741</v>
      </c>
      <c r="I24" s="23">
        <v>0.16508032447407406</v>
      </c>
      <c r="J24" s="23">
        <v>0.17123964537777778</v>
      </c>
      <c r="K24" s="23">
        <v>0.17777616971851851</v>
      </c>
      <c r="P24" s="46">
        <v>0.16189999999999999</v>
      </c>
      <c r="Q24" s="23">
        <v>0.17895</v>
      </c>
      <c r="R24" s="23">
        <v>0.17297000000000001</v>
      </c>
      <c r="S24" s="23">
        <v>0.1714</v>
      </c>
      <c r="T24" s="23">
        <v>0.16250999999999999</v>
      </c>
      <c r="X24" s="46">
        <v>0.17651</v>
      </c>
      <c r="Y24" s="23">
        <v>0.17868000000000001</v>
      </c>
      <c r="AE24" s="46">
        <v>0.17808433355555556</v>
      </c>
      <c r="AF24" s="23">
        <v>0.18256612977777781</v>
      </c>
      <c r="AG24" s="23">
        <v>0.18385000000000001</v>
      </c>
      <c r="AH24" s="23">
        <v>0.18027000000000001</v>
      </c>
      <c r="AI24" s="77"/>
      <c r="AM24" s="46">
        <v>0.17635999999999999</v>
      </c>
      <c r="AN24" s="23">
        <v>0.17793999999999999</v>
      </c>
      <c r="AO24" s="23">
        <v>0.18498999999999999</v>
      </c>
      <c r="AY24" s="46">
        <v>0.17238000000000001</v>
      </c>
      <c r="AZ24" s="23">
        <v>0.16988</v>
      </c>
      <c r="BA24" s="23">
        <v>0.16988</v>
      </c>
      <c r="BB24" s="23">
        <v>0.17577999999999999</v>
      </c>
      <c r="BC24" s="23">
        <v>0.17557</v>
      </c>
      <c r="BD24" s="23">
        <v>0.17299</v>
      </c>
    </row>
    <row r="25" spans="1:56" s="23" customFormat="1">
      <c r="A25" s="23" t="s">
        <v>151</v>
      </c>
      <c r="B25" s="23">
        <v>2.8600000000000001E-3</v>
      </c>
      <c r="C25" s="23">
        <v>4.6299999999999996E-3</v>
      </c>
      <c r="D25" s="23">
        <v>3.6600000000000001E-3</v>
      </c>
      <c r="E25" s="23">
        <v>3.5599999999999998E-3</v>
      </c>
      <c r="G25" s="46">
        <v>1.119644088888889E-3</v>
      </c>
      <c r="H25" s="23">
        <v>9.1248494814814808E-4</v>
      </c>
      <c r="I25" s="23">
        <v>2.4265822518518519E-3</v>
      </c>
      <c r="J25" s="23">
        <v>4.0465507555555559E-3</v>
      </c>
      <c r="K25" s="23">
        <v>2.19419117037037E-3</v>
      </c>
      <c r="P25" s="46">
        <v>4.2300000000000003E-3</v>
      </c>
      <c r="Q25" s="23">
        <v>2.8600000000000001E-3</v>
      </c>
      <c r="R25" s="23">
        <v>4.4799999999999996E-3</v>
      </c>
      <c r="S25" s="23">
        <v>5.5599999999999998E-3</v>
      </c>
      <c r="T25" s="23">
        <v>4.3200000000000001E-3</v>
      </c>
      <c r="X25" s="46">
        <v>1.5900000000000001E-3</v>
      </c>
      <c r="Y25" s="23">
        <v>3.2000000000000002E-3</v>
      </c>
      <c r="AE25" s="46">
        <v>4.7054938666666671E-3</v>
      </c>
      <c r="AF25" s="23">
        <v>2.4070854814814816E-3</v>
      </c>
      <c r="AG25" s="23">
        <v>1.5100000000000001E-3</v>
      </c>
      <c r="AH25" s="23">
        <v>2.2200000000000002E-3</v>
      </c>
      <c r="AI25" s="77"/>
      <c r="AM25" s="46">
        <v>2.4499999999999999E-3</v>
      </c>
      <c r="AN25" s="23">
        <v>4.0499999999999998E-3</v>
      </c>
      <c r="AO25" s="23">
        <v>4.7200000000000002E-3</v>
      </c>
      <c r="AY25" s="46">
        <v>4.3400000000000001E-3</v>
      </c>
      <c r="AZ25" s="23">
        <v>3.32E-3</v>
      </c>
      <c r="BA25" s="23">
        <v>3.32E-3</v>
      </c>
      <c r="BB25" s="23">
        <v>4.9899999999999996E-3</v>
      </c>
      <c r="BC25" s="23">
        <v>2.8500000000000001E-3</v>
      </c>
      <c r="BD25" s="23">
        <v>2.66E-3</v>
      </c>
    </row>
    <row r="26" spans="1:56" s="23" customFormat="1">
      <c r="A26" s="23" t="s">
        <v>152</v>
      </c>
      <c r="B26" s="23">
        <v>1.76854</v>
      </c>
      <c r="C26" s="23">
        <v>1.77705</v>
      </c>
      <c r="D26" s="23">
        <v>1.76264</v>
      </c>
      <c r="E26" s="23">
        <v>1.77637</v>
      </c>
      <c r="G26" s="46">
        <v>1.8189084742370369</v>
      </c>
      <c r="H26" s="23">
        <v>1.8127279449481484</v>
      </c>
      <c r="I26" s="23">
        <v>1.7656394315259261</v>
      </c>
      <c r="J26" s="23">
        <v>1.8046418377777778</v>
      </c>
      <c r="K26" s="23">
        <v>1.8137691079111109</v>
      </c>
      <c r="P26" s="46">
        <v>1.8077300000000001</v>
      </c>
      <c r="Q26" s="23">
        <v>1.7814099999999999</v>
      </c>
      <c r="R26" s="23">
        <v>1.7942400000000001</v>
      </c>
      <c r="S26" s="23">
        <v>1.8156099999999999</v>
      </c>
      <c r="T26" s="23">
        <v>1.8118300000000001</v>
      </c>
      <c r="X26" s="46">
        <v>1.7429399999999999</v>
      </c>
      <c r="Y26" s="23">
        <v>1.7709999999999999</v>
      </c>
      <c r="AE26" s="46">
        <v>1.7840866703111111</v>
      </c>
      <c r="AF26" s="23">
        <v>1.7877131297037041</v>
      </c>
      <c r="AG26" s="23">
        <v>1.7791999999999999</v>
      </c>
      <c r="AH26" s="23">
        <v>1.78775</v>
      </c>
      <c r="AI26" s="77"/>
      <c r="AM26" s="46">
        <v>1.7927999999999999</v>
      </c>
      <c r="AN26" s="23">
        <v>1.7882100000000001</v>
      </c>
      <c r="AO26" s="23">
        <v>1.78552</v>
      </c>
      <c r="AY26" s="46">
        <v>1.77969</v>
      </c>
      <c r="AZ26" s="23">
        <v>1.78878</v>
      </c>
      <c r="BA26" s="23">
        <v>1.78878</v>
      </c>
      <c r="BB26" s="23">
        <v>1.7813600000000001</v>
      </c>
      <c r="BC26" s="23">
        <v>1.7830900000000001</v>
      </c>
      <c r="BD26" s="23">
        <v>1.7781199999999999</v>
      </c>
    </row>
    <row r="27" spans="1:56" s="23" customFormat="1">
      <c r="A27" s="23" t="s">
        <v>153</v>
      </c>
      <c r="B27" s="23">
        <v>2.5999999999999999E-3</v>
      </c>
      <c r="C27" s="23">
        <v>1.72E-3</v>
      </c>
      <c r="D27" s="23">
        <v>4.0800000000000003E-3</v>
      </c>
      <c r="E27" s="23">
        <v>3.2399999999999998E-3</v>
      </c>
      <c r="G27" s="46">
        <v>2.0726744740740739E-3</v>
      </c>
      <c r="H27" s="23">
        <v>1.4386624E-3</v>
      </c>
      <c r="I27" s="23">
        <v>1.8645672888888889E-3</v>
      </c>
      <c r="J27" s="23">
        <v>2.023275377777778E-3</v>
      </c>
      <c r="K27" s="23">
        <v>1.7873654518518517E-3</v>
      </c>
      <c r="P27" s="46">
        <v>2.8600000000000001E-3</v>
      </c>
      <c r="Q27" s="23">
        <v>3.29E-3</v>
      </c>
      <c r="R27" s="23">
        <v>3.8300000000000001E-3</v>
      </c>
      <c r="S27" s="23">
        <v>1.6299999999999999E-3</v>
      </c>
      <c r="T27" s="23">
        <v>3.0200000000000001E-3</v>
      </c>
      <c r="X27" s="46">
        <v>3.3800000000000002E-3</v>
      </c>
      <c r="Y27" s="23">
        <v>2.82E-3</v>
      </c>
      <c r="AE27" s="46">
        <v>5.7157128888888882E-4</v>
      </c>
      <c r="AF27" s="23">
        <v>1.6224554074074076E-3</v>
      </c>
      <c r="AG27" s="23">
        <v>1.2199999999999999E-3</v>
      </c>
      <c r="AH27" s="23">
        <v>2.1099999999999999E-3</v>
      </c>
      <c r="AI27" s="77"/>
      <c r="AM27" s="46">
        <v>8.3000000000000001E-4</v>
      </c>
      <c r="AN27" s="23">
        <v>1.72E-3</v>
      </c>
      <c r="AO27" s="23">
        <v>1.5900000000000001E-3</v>
      </c>
      <c r="AY27" s="46">
        <v>2.7799999999999999E-3</v>
      </c>
      <c r="AZ27" s="23">
        <v>2.8999999999999998E-3</v>
      </c>
      <c r="BA27" s="23">
        <v>2.8999999999999998E-3</v>
      </c>
      <c r="BB27" s="23">
        <v>2.9299999999999999E-3</v>
      </c>
      <c r="BC27" s="23">
        <v>2.14E-3</v>
      </c>
      <c r="BD27" s="23">
        <v>3.9399999999999999E-3</v>
      </c>
    </row>
    <row r="28" spans="1:56" s="23" customFormat="1">
      <c r="A28" s="23" t="s">
        <v>154</v>
      </c>
      <c r="B28" s="23">
        <v>0</v>
      </c>
      <c r="C28" s="23">
        <v>2.97E-3</v>
      </c>
      <c r="D28" s="23">
        <v>2.5999999999999998E-4</v>
      </c>
      <c r="E28" s="23">
        <v>0</v>
      </c>
      <c r="G28" s="46">
        <v>1.5728333629629631E-3</v>
      </c>
      <c r="H28" s="23">
        <v>1.3587367111111113E-3</v>
      </c>
      <c r="I28" s="23">
        <v>1.8513434074074071E-4</v>
      </c>
      <c r="J28" s="23">
        <v>2.0632084444444443E-4</v>
      </c>
      <c r="K28" s="23">
        <v>6.1357321481481477E-4</v>
      </c>
      <c r="P28" s="46">
        <v>1.7600000000000001E-3</v>
      </c>
      <c r="Q28" s="23">
        <v>4.0899999999999999E-3</v>
      </c>
      <c r="R28" s="23">
        <v>5.0899999999999999E-3</v>
      </c>
      <c r="S28" s="23">
        <v>5.9300000000000004E-3</v>
      </c>
      <c r="T28" s="23">
        <v>3.0200000000000001E-3</v>
      </c>
      <c r="X28" s="46">
        <v>1.56E-3</v>
      </c>
      <c r="Y28" s="23">
        <v>1.98E-3</v>
      </c>
      <c r="AE28" s="46">
        <v>2.9509029333333334E-3</v>
      </c>
      <c r="AF28" s="23">
        <v>1.4030249629629632E-3</v>
      </c>
      <c r="AG28" s="23">
        <v>1.65E-3</v>
      </c>
      <c r="AH28" s="23">
        <v>2.48E-3</v>
      </c>
      <c r="AI28" s="77"/>
      <c r="AM28" s="46">
        <v>0</v>
      </c>
      <c r="AN28" s="23">
        <v>1.9599999999999999E-3</v>
      </c>
      <c r="AO28" s="23">
        <v>1.33E-3</v>
      </c>
      <c r="AY28" s="46">
        <v>3.82E-3</v>
      </c>
      <c r="AZ28" s="23">
        <v>3.6999999999999999E-4</v>
      </c>
      <c r="BA28" s="23">
        <v>3.7000000000000002E-3</v>
      </c>
      <c r="BB28" s="23">
        <v>2.49E-3</v>
      </c>
      <c r="BC28" s="23">
        <v>2.7299999999999998E-3</v>
      </c>
      <c r="BD28" s="23">
        <v>1.8000000000000001E-4</v>
      </c>
    </row>
    <row r="29" spans="1:56" s="23" customFormat="1">
      <c r="A29" s="23" t="s">
        <v>32</v>
      </c>
      <c r="B29" s="23">
        <v>5.6999999999999998E-4</v>
      </c>
      <c r="C29" s="23">
        <v>9.5E-4</v>
      </c>
      <c r="D29" s="23">
        <v>0</v>
      </c>
      <c r="E29" s="23">
        <v>8.5999999999999998E-4</v>
      </c>
      <c r="G29" s="46">
        <v>1.0463340592592593E-3</v>
      </c>
      <c r="H29" s="23">
        <v>2.1446726518518518E-3</v>
      </c>
      <c r="I29" s="23">
        <v>6.2813437037037036E-4</v>
      </c>
      <c r="J29" s="23">
        <v>0</v>
      </c>
      <c r="K29" s="23">
        <v>1.6206335999999996E-3</v>
      </c>
      <c r="P29" s="46">
        <v>1.5299999999999999E-3</v>
      </c>
      <c r="Q29" s="23">
        <v>0</v>
      </c>
      <c r="R29" s="23">
        <v>1.6900000000000001E-3</v>
      </c>
      <c r="S29" s="23">
        <v>2.98E-3</v>
      </c>
      <c r="T29" s="23">
        <v>7.5000000000000002E-4</v>
      </c>
      <c r="X29" s="46">
        <v>1.49E-3</v>
      </c>
      <c r="Y29" s="23">
        <v>0</v>
      </c>
      <c r="AE29" s="46">
        <v>0</v>
      </c>
      <c r="AF29" s="23">
        <v>0</v>
      </c>
      <c r="AG29" s="23">
        <v>2.2000000000000001E-4</v>
      </c>
      <c r="AH29" s="23">
        <v>0</v>
      </c>
      <c r="AI29" s="77"/>
      <c r="AM29" s="46">
        <v>1.0499999999999999E-3</v>
      </c>
      <c r="AN29" s="23">
        <v>7.7999999999999999E-4</v>
      </c>
      <c r="AO29" s="23">
        <v>7.7499999999999999E-3</v>
      </c>
      <c r="AY29" s="46">
        <v>2.8700000000000002E-3</v>
      </c>
      <c r="AZ29" s="23">
        <v>7.3999999999999999E-4</v>
      </c>
      <c r="BA29" s="23">
        <v>7.3999999999999999E-4</v>
      </c>
      <c r="BB29" s="23">
        <v>2.7699999999999999E-3</v>
      </c>
      <c r="BC29" s="23">
        <v>3.13E-3</v>
      </c>
      <c r="BD29" s="23">
        <v>7.2199999999999999E-3</v>
      </c>
    </row>
    <row r="30" spans="1:56" s="23" customFormat="1">
      <c r="A30" s="23" t="s">
        <v>145</v>
      </c>
      <c r="B30" s="23">
        <v>2.3E-3</v>
      </c>
      <c r="C30" s="23">
        <v>1.01E-3</v>
      </c>
      <c r="D30" s="23">
        <v>8.8999999999999995E-4</v>
      </c>
      <c r="E30" s="23">
        <v>2.0000000000000001E-4</v>
      </c>
      <c r="G30" s="46"/>
      <c r="P30" s="46">
        <v>1.2600000000000001E-3</v>
      </c>
      <c r="Q30" s="23">
        <v>3.0300000000000001E-3</v>
      </c>
      <c r="R30" s="23">
        <v>8.5999999999999998E-4</v>
      </c>
      <c r="S30" s="23">
        <v>9.5E-4</v>
      </c>
      <c r="T30" s="23">
        <v>1.01E-3</v>
      </c>
      <c r="X30" s="46"/>
      <c r="AE30" s="46"/>
      <c r="AG30" s="23">
        <v>0</v>
      </c>
      <c r="AH30" s="23">
        <v>2.2000000000000001E-4</v>
      </c>
      <c r="AI30" s="77"/>
      <c r="AM30" s="46">
        <v>4.62E-3</v>
      </c>
      <c r="AN30" s="23">
        <v>1.4400000000000001E-3</v>
      </c>
      <c r="AO30" s="23">
        <v>2.5500000000000002E-3</v>
      </c>
      <c r="AY30" s="46">
        <v>5.8799999999999998E-3</v>
      </c>
      <c r="AZ30" s="23">
        <v>3.0300000000000001E-3</v>
      </c>
      <c r="BA30" s="23">
        <v>3.0300000000000001E-3</v>
      </c>
      <c r="BB30" s="23">
        <v>1.56E-3</v>
      </c>
      <c r="BC30" s="23">
        <v>3.0000000000000001E-3</v>
      </c>
      <c r="BD30" s="23">
        <v>6.0699999999999999E-3</v>
      </c>
    </row>
    <row r="31" spans="1:56" s="23" customFormat="1">
      <c r="A31" s="23" t="s">
        <v>133</v>
      </c>
      <c r="B31" s="23">
        <v>5.1799999999999997E-3</v>
      </c>
      <c r="C31" s="23">
        <v>8.0000000000000007E-5</v>
      </c>
      <c r="D31" s="23">
        <v>3.0799999999999998E-3</v>
      </c>
      <c r="E31" s="23">
        <v>3.8999999999999999E-4</v>
      </c>
      <c r="G31" s="46">
        <v>0</v>
      </c>
      <c r="H31" s="23">
        <v>0</v>
      </c>
      <c r="I31" s="23">
        <v>0</v>
      </c>
      <c r="J31" s="23">
        <v>9.0514951111111117E-4</v>
      </c>
      <c r="K31" s="23">
        <v>3.1145509925925917E-3</v>
      </c>
      <c r="P31" s="46">
        <v>4.6000000000000001E-4</v>
      </c>
      <c r="Q31" s="23">
        <v>8.3000000000000001E-4</v>
      </c>
      <c r="R31" s="23">
        <v>0</v>
      </c>
      <c r="S31" s="23">
        <v>2.1000000000000001E-4</v>
      </c>
      <c r="T31" s="23">
        <v>2.0100000000000001E-3</v>
      </c>
      <c r="X31" s="46">
        <v>1.8400000000000001E-3</v>
      </c>
      <c r="Y31" s="23">
        <v>1.58E-3</v>
      </c>
      <c r="AE31" s="46">
        <v>1.8609297777777775E-4</v>
      </c>
      <c r="AF31" s="23">
        <v>3.7236681481481486E-4</v>
      </c>
      <c r="AG31" s="23">
        <v>1.64E-3</v>
      </c>
      <c r="AH31" s="23">
        <v>3.8000000000000002E-4</v>
      </c>
      <c r="AI31" s="77"/>
      <c r="AM31" s="46">
        <v>1.74E-3</v>
      </c>
      <c r="AN31" s="23">
        <v>4.0099999999999997E-3</v>
      </c>
      <c r="AO31" s="23">
        <v>9.6000000000000002E-4</v>
      </c>
      <c r="AY31" s="46">
        <v>1.6900000000000001E-3</v>
      </c>
      <c r="AZ31" s="23">
        <v>6.9999999999999994E-5</v>
      </c>
      <c r="BA31" s="23">
        <v>6.9999999999999994E-5</v>
      </c>
      <c r="BB31" s="23">
        <v>1.0300000000000001E-3</v>
      </c>
      <c r="BC31" s="23">
        <v>1.83E-3</v>
      </c>
      <c r="BD31" s="23">
        <v>2.3400000000000001E-3</v>
      </c>
    </row>
    <row r="32" spans="1:56" s="23" customFormat="1">
      <c r="A32" s="23" t="s">
        <v>134</v>
      </c>
      <c r="B32" s="23">
        <v>6.0600000000000003E-3</v>
      </c>
      <c r="C32" s="23">
        <v>6.1900000000000002E-3</v>
      </c>
      <c r="D32" s="23">
        <v>9.2800000000000001E-3</v>
      </c>
      <c r="E32" s="23">
        <v>7.11E-3</v>
      </c>
      <c r="G32" s="46">
        <v>1.3728969185185186E-3</v>
      </c>
      <c r="H32" s="23">
        <v>1.3986995555555557E-4</v>
      </c>
      <c r="I32" s="23">
        <v>2.5918807703703703E-3</v>
      </c>
      <c r="J32" s="23">
        <v>3.3277555555555555E-3</v>
      </c>
      <c r="K32" s="23">
        <v>2.5076470518518514E-3</v>
      </c>
      <c r="P32" s="46">
        <v>7.0600000000000003E-3</v>
      </c>
      <c r="Q32" s="23">
        <v>9.1500000000000001E-3</v>
      </c>
      <c r="R32" s="23">
        <v>7.3400000000000002E-3</v>
      </c>
      <c r="S32" s="23">
        <v>8.0800000000000004E-3</v>
      </c>
      <c r="T32" s="23">
        <v>7.2300000000000003E-3</v>
      </c>
      <c r="X32" s="46">
        <v>2.2499999999999998E-3</v>
      </c>
      <c r="Y32" s="23">
        <v>2.2799999999999999E-3</v>
      </c>
      <c r="AE32" s="46">
        <v>2.1533615999999997E-3</v>
      </c>
      <c r="AF32" s="23">
        <v>1.5227142962962964E-3</v>
      </c>
      <c r="AG32" s="23">
        <v>1.74E-3</v>
      </c>
      <c r="AH32" s="23">
        <v>7.2000000000000005E-4</v>
      </c>
      <c r="AI32" s="77"/>
      <c r="AM32" s="46">
        <v>7.77E-3</v>
      </c>
      <c r="AN32" s="23">
        <v>8.09E-3</v>
      </c>
      <c r="AO32" s="23">
        <v>7.8200000000000006E-3</v>
      </c>
      <c r="AY32" s="46">
        <v>8.2699999999999996E-3</v>
      </c>
      <c r="AZ32" s="23">
        <v>8.3300000000000006E-3</v>
      </c>
      <c r="BA32" s="23">
        <v>8.3300000000000006E-3</v>
      </c>
      <c r="BB32" s="23">
        <v>8.8599999999999998E-3</v>
      </c>
      <c r="BC32" s="23">
        <v>8.0000000000000002E-3</v>
      </c>
      <c r="BD32" s="23">
        <v>9.4000000000000004E-3</v>
      </c>
    </row>
    <row r="33" spans="1:65" s="23" customFormat="1">
      <c r="A33" s="23" t="s">
        <v>98</v>
      </c>
      <c r="B33" s="23">
        <f>SUM(B21:B32)</f>
        <v>2.9905700000000008</v>
      </c>
      <c r="C33" s="23">
        <f>SUM(C21:C32)</f>
        <v>2.9982500000000005</v>
      </c>
      <c r="D33" s="23">
        <f t="shared" ref="D33:E33" si="4">SUM(D21:D32)</f>
        <v>2.9834000000000005</v>
      </c>
      <c r="E33" s="23">
        <f t="shared" si="4"/>
        <v>2.9919899999999999</v>
      </c>
      <c r="G33" s="46">
        <v>2.9980936362814816</v>
      </c>
      <c r="H33" s="23">
        <f>SUM(H21:H32)</f>
        <v>2.9944292551703704</v>
      </c>
      <c r="I33" s="23">
        <f t="shared" ref="I33:K33" si="5">SUM(I21:I32)</f>
        <v>2.9509488242370372</v>
      </c>
      <c r="J33" s="23">
        <f t="shared" si="5"/>
        <v>2.9899684001333329</v>
      </c>
      <c r="K33" s="23">
        <f t="shared" si="5"/>
        <v>3.0023471255703695</v>
      </c>
      <c r="P33" s="46">
        <v>2.99613</v>
      </c>
      <c r="Q33" s="23">
        <v>2.9948199999999998</v>
      </c>
      <c r="R33" s="23">
        <v>2.99797</v>
      </c>
      <c r="S33" s="23">
        <v>3.0089000000000001</v>
      </c>
      <c r="T33" s="23">
        <v>2.9990499999999995</v>
      </c>
      <c r="X33" s="46">
        <f t="shared" ref="X33:Y33" si="6">SUM(X21:X32)</f>
        <v>2.9663400000000002</v>
      </c>
      <c r="Y33" s="23">
        <f t="shared" si="6"/>
        <v>2.9811399999999999</v>
      </c>
      <c r="AE33" s="46">
        <f>SUM(AE21:AE32)</f>
        <v>2.9811895654666665</v>
      </c>
      <c r="AF33" s="23">
        <f>SUM(AF21:AF32)</f>
        <v>2.9843471361481493</v>
      </c>
      <c r="AG33" s="23">
        <f t="shared" ref="AG33" si="7">SUM(AG21:AG32)</f>
        <v>2.9856400000000001</v>
      </c>
      <c r="AH33" s="23">
        <f>SUM(AH21:AH32)</f>
        <v>2.9887799999999998</v>
      </c>
      <c r="AI33" s="46"/>
      <c r="AM33" s="46">
        <f t="shared" ref="AM33:AO33" si="8">SUM(AM21:AM32)</f>
        <v>2.99594</v>
      </c>
      <c r="AN33" s="23">
        <f t="shared" si="8"/>
        <v>2.9945100000000004</v>
      </c>
      <c r="AO33" s="23">
        <f t="shared" si="8"/>
        <v>3.0022500000000001</v>
      </c>
      <c r="AY33" s="46">
        <f>SUM(AY21:AY32)</f>
        <v>2.99552</v>
      </c>
      <c r="AZ33" s="23">
        <f>SUM(AZ21:AZ32)</f>
        <v>2.9904799999999998</v>
      </c>
      <c r="BA33" s="23">
        <f t="shared" ref="BA33" si="9">SUM(BA21:BA32)</f>
        <v>2.9938099999999994</v>
      </c>
      <c r="BB33" s="23">
        <f>SUM(BB21:BB32)</f>
        <v>2.99281</v>
      </c>
      <c r="BC33" s="23">
        <f t="shared" ref="BC33:BD33" si="10">SUM(BC21:BC32)</f>
        <v>2.99397</v>
      </c>
      <c r="BD33" s="23">
        <f t="shared" si="10"/>
        <v>2.9963999999999991</v>
      </c>
    </row>
    <row r="34" spans="1:65">
      <c r="G34" s="45"/>
      <c r="P34" s="45"/>
      <c r="X34" s="45"/>
      <c r="AE34" s="45"/>
      <c r="AI34" s="76"/>
      <c r="AM34" s="45"/>
      <c r="AY34" s="45"/>
      <c r="BI34" s="30"/>
      <c r="BJ34" s="30"/>
      <c r="BK34" s="30"/>
      <c r="BL34" s="30"/>
      <c r="BM34" s="30"/>
    </row>
    <row r="35" spans="1:65">
      <c r="A35" s="22" t="s">
        <v>99</v>
      </c>
      <c r="B35" s="24">
        <f>B26/(B26+B24)*100</f>
        <v>90.164009645826852</v>
      </c>
      <c r="C35" s="24">
        <f>C26/(C26+C24)*100</f>
        <v>89.985872058577783</v>
      </c>
      <c r="D35" s="24">
        <f t="shared" ref="D35:E35" si="11">D26/(D26+D24)*100</f>
        <v>90.581784357961055</v>
      </c>
      <c r="E35" s="24">
        <f t="shared" si="11"/>
        <v>90.304459887447948</v>
      </c>
      <c r="F35" s="24"/>
      <c r="G35" s="47">
        <f>G26/(G26+G24)*100</f>
        <v>91.454775755301185</v>
      </c>
      <c r="H35" s="24">
        <f t="shared" ref="H35:K35" si="12">H26/(H26+H24)*100</f>
        <v>91.331675576271934</v>
      </c>
      <c r="I35" s="24">
        <f t="shared" si="12"/>
        <v>91.449803941713327</v>
      </c>
      <c r="J35" s="24">
        <f t="shared" si="12"/>
        <v>91.333506243284305</v>
      </c>
      <c r="K35" s="24">
        <f t="shared" si="12"/>
        <v>91.073455787552533</v>
      </c>
      <c r="O35" s="22"/>
      <c r="P35" s="47">
        <v>91.78018206465174</v>
      </c>
      <c r="Q35" s="24">
        <v>90.871574608745334</v>
      </c>
      <c r="R35" s="24">
        <v>91.20734441162864</v>
      </c>
      <c r="S35" s="24">
        <v>91.373973960875887</v>
      </c>
      <c r="T35" s="24">
        <v>91.768894921847306</v>
      </c>
      <c r="U35" s="24"/>
      <c r="V35" s="24"/>
      <c r="X35" s="47">
        <f t="shared" ref="X35:Y35" si="13">X26/(X26+X24)*100</f>
        <v>90.804136601630674</v>
      </c>
      <c r="Y35" s="24">
        <f t="shared" si="13"/>
        <v>90.83541914570597</v>
      </c>
      <c r="Z35" s="24"/>
      <c r="AA35" s="24"/>
      <c r="AB35" s="24"/>
      <c r="AE35" s="47">
        <f>AE26/(AE26+AE24)*100</f>
        <v>90.924117561383724</v>
      </c>
      <c r="AF35" s="24">
        <f>AF26/(AF26+AF24)*100</f>
        <v>90.733997279866614</v>
      </c>
      <c r="AG35" s="24">
        <f t="shared" ref="AG35" si="14">AG26/(AG26+AG24)*100</f>
        <v>90.634471867756801</v>
      </c>
      <c r="AH35" s="24">
        <f>AH26/(AH26+AH24)*100</f>
        <v>90.840032113494786</v>
      </c>
      <c r="AI35" s="78"/>
      <c r="AJ35" s="24"/>
      <c r="AM35" s="47">
        <f t="shared" ref="AM35:AO35" si="15">AM26/(AM26+AM24)*100</f>
        <v>91.043896890044479</v>
      </c>
      <c r="AN35" s="24">
        <f t="shared" si="15"/>
        <v>90.949825801693663</v>
      </c>
      <c r="AO35" s="24">
        <f t="shared" si="15"/>
        <v>90.612075046561543</v>
      </c>
      <c r="AP35" s="24"/>
      <c r="AQ35" s="24"/>
      <c r="AY35" s="47">
        <f>AY26/(AY26+AY24)*100</f>
        <v>91.169374049086358</v>
      </c>
      <c r="AZ35" s="24">
        <f>AZ26/(AZ26+AZ24)*100</f>
        <v>91.326723372101341</v>
      </c>
      <c r="BA35" s="24">
        <f t="shared" ref="BA35" si="16">BA26/(BA26+BA24)*100</f>
        <v>91.326723372101341</v>
      </c>
      <c r="BB35" s="24">
        <f>BB26/(BB26+BB24)*100</f>
        <v>91.018527034346036</v>
      </c>
      <c r="BC35" s="24">
        <f t="shared" ref="BC35:BD35" si="17">BC26/(BC26+BC24)*100</f>
        <v>91.036218639273798</v>
      </c>
      <c r="BD35" s="24">
        <f t="shared" si="17"/>
        <v>91.133764882554033</v>
      </c>
      <c r="BI35" s="30"/>
      <c r="BJ35" s="30"/>
      <c r="BK35" s="30"/>
      <c r="BL35" s="30"/>
      <c r="BM35" s="30"/>
    </row>
    <row r="36" spans="1:65">
      <c r="G36" s="45"/>
      <c r="P36" s="45"/>
      <c r="X36" s="45"/>
      <c r="AE36" s="45"/>
      <c r="AM36" s="45"/>
      <c r="AY36" s="45"/>
    </row>
    <row r="37" spans="1:65" s="31" customFormat="1">
      <c r="G37" s="41"/>
      <c r="P37" s="41"/>
      <c r="X37" s="41"/>
      <c r="AE37" s="41"/>
      <c r="AM37" s="41"/>
      <c r="AY37" s="41"/>
    </row>
    <row r="38" spans="1:65" s="37" customFormat="1">
      <c r="A38" s="36" t="s">
        <v>155</v>
      </c>
      <c r="B38" s="37" t="s">
        <v>156</v>
      </c>
      <c r="C38" s="37" t="s">
        <v>156</v>
      </c>
      <c r="D38" s="37" t="s">
        <v>156</v>
      </c>
      <c r="G38" s="48" t="s">
        <v>159</v>
      </c>
      <c r="H38" s="37" t="s">
        <v>159</v>
      </c>
      <c r="I38" s="37" t="s">
        <v>159</v>
      </c>
      <c r="J38" s="37" t="s">
        <v>159</v>
      </c>
      <c r="K38" s="37" t="s">
        <v>159</v>
      </c>
      <c r="L38" s="37" t="s">
        <v>159</v>
      </c>
      <c r="O38" s="38"/>
      <c r="P38" s="48" t="s">
        <v>159</v>
      </c>
      <c r="Q38" s="37" t="s">
        <v>159</v>
      </c>
      <c r="R38" s="37" t="s">
        <v>159</v>
      </c>
      <c r="S38" s="37" t="s">
        <v>159</v>
      </c>
      <c r="T38" s="37" t="s">
        <v>159</v>
      </c>
      <c r="U38" s="37" t="s">
        <v>159</v>
      </c>
      <c r="X38" s="48" t="s">
        <v>159</v>
      </c>
      <c r="Y38" s="37" t="s">
        <v>159</v>
      </c>
      <c r="Z38" s="37" t="s">
        <v>159</v>
      </c>
      <c r="AA38" s="37" t="s">
        <v>159</v>
      </c>
      <c r="AB38" s="37" t="s">
        <v>159</v>
      </c>
      <c r="AC38" s="37" t="s">
        <v>159</v>
      </c>
      <c r="AE38" s="48" t="s">
        <v>159</v>
      </c>
      <c r="AF38" s="37" t="s">
        <v>159</v>
      </c>
      <c r="AG38" s="37" t="s">
        <v>159</v>
      </c>
      <c r="AH38" s="37" t="s">
        <v>159</v>
      </c>
      <c r="AM38" s="48" t="s">
        <v>159</v>
      </c>
      <c r="AN38" s="37" t="s">
        <v>159</v>
      </c>
      <c r="AO38" s="37" t="s">
        <v>159</v>
      </c>
      <c r="AP38" s="37" t="s">
        <v>159</v>
      </c>
      <c r="AQ38" s="37" t="s">
        <v>159</v>
      </c>
      <c r="AR38" s="37" t="s">
        <v>159</v>
      </c>
      <c r="AS38" s="37" t="s">
        <v>159</v>
      </c>
      <c r="AT38" s="37" t="s">
        <v>159</v>
      </c>
      <c r="AU38" s="37" t="s">
        <v>159</v>
      </c>
      <c r="AV38" s="37" t="s">
        <v>159</v>
      </c>
      <c r="AW38" s="37" t="s">
        <v>159</v>
      </c>
      <c r="AY38" s="48" t="s">
        <v>159</v>
      </c>
      <c r="AZ38" s="37" t="s">
        <v>159</v>
      </c>
      <c r="BA38" s="37" t="s">
        <v>159</v>
      </c>
      <c r="BB38" s="37" t="s">
        <v>159</v>
      </c>
      <c r="BC38" s="37" t="s">
        <v>159</v>
      </c>
      <c r="BD38" s="37" t="s">
        <v>159</v>
      </c>
    </row>
    <row r="39" spans="1:65">
      <c r="G39" s="45"/>
      <c r="P39" s="45"/>
      <c r="X39" s="45"/>
      <c r="AE39" s="45"/>
      <c r="AM39" s="45"/>
      <c r="AY39" s="45"/>
    </row>
    <row r="40" spans="1:65" s="3" customFormat="1">
      <c r="A40" s="3" t="s">
        <v>87</v>
      </c>
      <c r="B40" s="3">
        <v>55.15</v>
      </c>
      <c r="C40" s="3">
        <v>54.87</v>
      </c>
      <c r="D40" s="3">
        <v>55.36</v>
      </c>
      <c r="G40" s="43">
        <v>56.5</v>
      </c>
      <c r="H40" s="3">
        <v>56.42</v>
      </c>
      <c r="I40" s="3">
        <v>56.82</v>
      </c>
      <c r="J40" s="3">
        <v>55.9</v>
      </c>
      <c r="K40" s="3">
        <v>55.71</v>
      </c>
      <c r="L40" s="3">
        <v>56.5</v>
      </c>
      <c r="P40" s="43">
        <v>56.05</v>
      </c>
      <c r="Q40" s="3">
        <v>55.97</v>
      </c>
      <c r="R40" s="3">
        <v>56.2</v>
      </c>
      <c r="S40" s="3">
        <v>56.21</v>
      </c>
      <c r="T40" s="3">
        <v>55.62</v>
      </c>
      <c r="U40" s="3">
        <v>55.77</v>
      </c>
      <c r="X40" s="43">
        <v>56.25</v>
      </c>
      <c r="Y40" s="3">
        <v>56.61</v>
      </c>
      <c r="Z40" s="3">
        <v>56.12</v>
      </c>
      <c r="AA40" s="3">
        <v>56.35</v>
      </c>
      <c r="AB40" s="3">
        <v>56.6</v>
      </c>
      <c r="AC40" s="3">
        <v>56.48</v>
      </c>
      <c r="AE40" s="43">
        <v>54.94</v>
      </c>
      <c r="AF40" s="3">
        <v>54.55</v>
      </c>
      <c r="AG40" s="3">
        <v>55.73</v>
      </c>
      <c r="AH40" s="3">
        <v>55.26</v>
      </c>
      <c r="AM40" s="43">
        <v>55.683999999999997</v>
      </c>
      <c r="AN40" s="3">
        <v>54.52</v>
      </c>
      <c r="AO40" s="3">
        <v>57.235999999999997</v>
      </c>
      <c r="AP40" s="3">
        <v>56.250999999999998</v>
      </c>
      <c r="AQ40" s="3">
        <v>57.203000000000003</v>
      </c>
      <c r="AR40" s="3">
        <v>57.500999999999998</v>
      </c>
      <c r="AS40" s="3">
        <v>56.776000000000003</v>
      </c>
      <c r="AT40" s="3">
        <v>56.542999999999999</v>
      </c>
      <c r="AU40" s="3">
        <v>56.503999999999998</v>
      </c>
      <c r="AV40" s="3">
        <v>56.466000000000001</v>
      </c>
      <c r="AW40" s="3">
        <v>56.634999999999998</v>
      </c>
      <c r="AY40" s="43">
        <v>56.314999999999998</v>
      </c>
      <c r="AZ40" s="3">
        <v>57.247</v>
      </c>
      <c r="BA40" s="3">
        <v>56.253</v>
      </c>
      <c r="BB40" s="3">
        <v>57.003999999999998</v>
      </c>
      <c r="BC40" s="3">
        <v>56.537999999999997</v>
      </c>
      <c r="BD40" s="3">
        <v>57.478000000000002</v>
      </c>
    </row>
    <row r="41" spans="1:65" s="3" customFormat="1">
      <c r="A41" s="3" t="s">
        <v>143</v>
      </c>
      <c r="B41" s="3">
        <v>0.23</v>
      </c>
      <c r="C41" s="3">
        <v>0.44</v>
      </c>
      <c r="D41" s="3">
        <v>0.31</v>
      </c>
      <c r="G41" s="43">
        <v>0.06</v>
      </c>
      <c r="H41" s="3">
        <v>0.06</v>
      </c>
      <c r="I41" s="3">
        <v>7.0000000000000007E-2</v>
      </c>
      <c r="J41" s="3">
        <v>0.1</v>
      </c>
      <c r="K41" s="3">
        <v>7.0000000000000007E-2</v>
      </c>
      <c r="L41" s="3">
        <v>0.03</v>
      </c>
      <c r="P41" s="43">
        <v>7.0000000000000007E-2</v>
      </c>
      <c r="Q41" s="3">
        <v>0.13</v>
      </c>
      <c r="R41" s="3">
        <v>0.13</v>
      </c>
      <c r="S41" s="3">
        <v>0.01</v>
      </c>
      <c r="T41" s="3">
        <v>0.05</v>
      </c>
      <c r="U41" s="3">
        <v>0.15</v>
      </c>
      <c r="X41" s="43">
        <v>0.13</v>
      </c>
      <c r="Y41" s="3">
        <v>0.14000000000000001</v>
      </c>
      <c r="Z41" s="3">
        <v>0.09</v>
      </c>
      <c r="AA41" s="3">
        <v>7.0000000000000007E-2</v>
      </c>
      <c r="AB41" s="3">
        <v>0.16</v>
      </c>
      <c r="AC41" s="3">
        <v>0.16</v>
      </c>
      <c r="AE41" s="43">
        <v>0.13</v>
      </c>
      <c r="AF41" s="3">
        <v>0.11</v>
      </c>
      <c r="AG41" s="3">
        <v>7.0000000000000007E-2</v>
      </c>
      <c r="AH41" s="3">
        <v>0.16</v>
      </c>
      <c r="AM41" s="43">
        <v>0.14899999999999999</v>
      </c>
      <c r="AN41" s="3">
        <v>0.122</v>
      </c>
      <c r="AO41" s="3">
        <v>0.46700000000000003</v>
      </c>
      <c r="AP41" s="3">
        <v>0.10199999999999999</v>
      </c>
      <c r="AQ41" s="3">
        <v>0.19</v>
      </c>
      <c r="AR41" s="3">
        <v>0.13800000000000001</v>
      </c>
      <c r="AS41" s="3">
        <v>0.26700000000000002</v>
      </c>
      <c r="AT41" s="3">
        <v>0.221</v>
      </c>
      <c r="AU41" s="3">
        <v>0.17100000000000001</v>
      </c>
      <c r="AV41" s="3">
        <v>0.17499999999999999</v>
      </c>
      <c r="AW41" s="3">
        <v>0</v>
      </c>
      <c r="AY41" s="43">
        <v>0.27400000000000002</v>
      </c>
      <c r="AZ41" s="3">
        <v>0.3</v>
      </c>
      <c r="BA41" s="3">
        <v>0.21199999999999999</v>
      </c>
      <c r="BB41" s="3">
        <v>0.33700000000000002</v>
      </c>
      <c r="BC41" s="3">
        <v>0.16800000000000001</v>
      </c>
      <c r="BD41" s="3">
        <v>0.35599999999999998</v>
      </c>
    </row>
    <row r="42" spans="1:65" s="3" customFormat="1">
      <c r="A42" s="3" t="s">
        <v>89</v>
      </c>
      <c r="B42" s="3">
        <v>3.99</v>
      </c>
      <c r="C42" s="3">
        <v>3.79</v>
      </c>
      <c r="D42" s="3">
        <v>4.0199999999999996</v>
      </c>
      <c r="G42" s="43">
        <v>3.25</v>
      </c>
      <c r="H42" s="3">
        <v>3.21</v>
      </c>
      <c r="I42" s="3">
        <v>3.64</v>
      </c>
      <c r="J42" s="3">
        <v>3.62</v>
      </c>
      <c r="K42" s="3">
        <v>3.18</v>
      </c>
      <c r="L42" s="3">
        <v>3.38</v>
      </c>
      <c r="P42" s="43">
        <v>3.24</v>
      </c>
      <c r="Q42" s="3">
        <v>3.14</v>
      </c>
      <c r="R42" s="3">
        <v>3.29</v>
      </c>
      <c r="S42" s="3">
        <v>3.25</v>
      </c>
      <c r="T42" s="3">
        <v>3.3</v>
      </c>
      <c r="U42" s="3">
        <v>3.15</v>
      </c>
      <c r="X42" s="43">
        <v>3.69</v>
      </c>
      <c r="Y42" s="3">
        <v>3.76</v>
      </c>
      <c r="Z42" s="3">
        <v>3.79</v>
      </c>
      <c r="AA42" s="3">
        <v>3.85</v>
      </c>
      <c r="AB42" s="3">
        <v>3.83</v>
      </c>
      <c r="AC42" s="3">
        <v>3.85</v>
      </c>
      <c r="AE42" s="43">
        <v>3.66</v>
      </c>
      <c r="AF42" s="3">
        <v>4.07</v>
      </c>
      <c r="AG42" s="3">
        <v>3.5</v>
      </c>
      <c r="AH42" s="3">
        <v>3.85</v>
      </c>
      <c r="AM42" s="43">
        <v>4.6900000000000004</v>
      </c>
      <c r="AN42" s="3">
        <v>4.0880000000000001</v>
      </c>
      <c r="AO42" s="3">
        <v>3.8380000000000001</v>
      </c>
      <c r="AP42" s="3">
        <v>3.859</v>
      </c>
      <c r="AQ42" s="3">
        <v>4.649</v>
      </c>
      <c r="AR42" s="3">
        <v>3.5960000000000001</v>
      </c>
      <c r="AS42" s="3">
        <v>3.5619999999999998</v>
      </c>
      <c r="AT42" s="3">
        <v>3.863</v>
      </c>
      <c r="AU42" s="3">
        <v>4.0010000000000003</v>
      </c>
      <c r="AV42" s="3">
        <v>4.0259999999999998</v>
      </c>
      <c r="AW42" s="3">
        <v>3.71</v>
      </c>
      <c r="AY42" s="43">
        <v>4.0609999999999999</v>
      </c>
      <c r="AZ42" s="3">
        <v>3.7320000000000002</v>
      </c>
      <c r="BA42" s="3">
        <v>3.1560000000000001</v>
      </c>
      <c r="BB42" s="3">
        <v>3.7330000000000001</v>
      </c>
      <c r="BC42" s="3">
        <v>3.4350000000000001</v>
      </c>
      <c r="BD42" s="3">
        <v>3.6230000000000002</v>
      </c>
    </row>
    <row r="43" spans="1:65" s="3" customFormat="1">
      <c r="A43" s="3" t="s">
        <v>144</v>
      </c>
      <c r="B43" s="3">
        <v>6.2</v>
      </c>
      <c r="C43" s="3">
        <v>6.15</v>
      </c>
      <c r="D43" s="3">
        <v>5.97</v>
      </c>
      <c r="G43" s="43">
        <v>5.36</v>
      </c>
      <c r="H43" s="3">
        <v>5.26</v>
      </c>
      <c r="I43" s="3">
        <v>5.24</v>
      </c>
      <c r="J43" s="3">
        <v>5.33</v>
      </c>
      <c r="K43" s="3">
        <v>5.33</v>
      </c>
      <c r="L43" s="3">
        <v>5.69</v>
      </c>
      <c r="P43" s="43">
        <v>5.44</v>
      </c>
      <c r="Q43" s="3">
        <v>5.04</v>
      </c>
      <c r="R43" s="3">
        <v>5.29</v>
      </c>
      <c r="S43" s="3">
        <v>5.45</v>
      </c>
      <c r="T43" s="3">
        <v>5.38</v>
      </c>
      <c r="U43" s="3">
        <v>5.17</v>
      </c>
      <c r="X43" s="43">
        <v>5.9</v>
      </c>
      <c r="Y43" s="3">
        <v>5.44</v>
      </c>
      <c r="Z43" s="3">
        <v>5.51</v>
      </c>
      <c r="AA43" s="3">
        <v>6.15</v>
      </c>
      <c r="AB43" s="3">
        <v>5.47</v>
      </c>
      <c r="AC43" s="3">
        <v>5.6</v>
      </c>
      <c r="AE43" s="43">
        <v>5.31</v>
      </c>
      <c r="AF43" s="3">
        <v>5.21</v>
      </c>
      <c r="AG43" s="3">
        <v>5.41</v>
      </c>
      <c r="AH43" s="3">
        <v>5.38</v>
      </c>
      <c r="AM43" s="43">
        <v>5.6749999999999998</v>
      </c>
      <c r="AN43" s="3">
        <v>5.665</v>
      </c>
      <c r="AO43" s="3">
        <v>5.5019999999999998</v>
      </c>
      <c r="AP43" s="3">
        <v>5.5789999999999997</v>
      </c>
      <c r="AQ43" s="3">
        <v>5.96</v>
      </c>
      <c r="AR43" s="3">
        <v>5.4909999999999997</v>
      </c>
      <c r="AS43" s="3">
        <v>5.6260000000000003</v>
      </c>
      <c r="AT43" s="3">
        <v>5.5940000000000003</v>
      </c>
      <c r="AU43" s="3">
        <v>5.5270000000000001</v>
      </c>
      <c r="AV43" s="3">
        <v>5.625</v>
      </c>
      <c r="AW43" s="3">
        <v>5.5720000000000001</v>
      </c>
      <c r="AY43" s="43">
        <v>5.9340000000000002</v>
      </c>
      <c r="AZ43" s="3">
        <v>5.3680000000000003</v>
      </c>
      <c r="BA43" s="3">
        <v>5.9080000000000004</v>
      </c>
      <c r="BB43" s="3">
        <v>5.68</v>
      </c>
      <c r="BC43" s="3">
        <v>5.2759999999999998</v>
      </c>
      <c r="BD43" s="3">
        <v>5.5549999999999997</v>
      </c>
    </row>
    <row r="44" spans="1:65" s="3" customFormat="1">
      <c r="A44" s="3" t="s">
        <v>91</v>
      </c>
      <c r="B44" s="3">
        <v>0.13</v>
      </c>
      <c r="C44" s="3">
        <v>0.17</v>
      </c>
      <c r="D44" s="3">
        <v>0.21</v>
      </c>
      <c r="G44" s="43">
        <v>0.13</v>
      </c>
      <c r="H44" s="3">
        <v>0.12</v>
      </c>
      <c r="I44" s="3">
        <v>0.23</v>
      </c>
      <c r="J44" s="3">
        <v>0.09</v>
      </c>
      <c r="K44" s="3">
        <v>0.13</v>
      </c>
      <c r="L44" s="3">
        <v>0.09</v>
      </c>
      <c r="P44" s="43">
        <v>0.17</v>
      </c>
      <c r="Q44" s="3">
        <v>0.25</v>
      </c>
      <c r="R44" s="3">
        <v>0.15</v>
      </c>
      <c r="S44" s="3">
        <v>0.15</v>
      </c>
      <c r="T44" s="3">
        <v>0.09</v>
      </c>
      <c r="U44" s="3">
        <v>0.2</v>
      </c>
      <c r="X44" s="43">
        <v>0.18</v>
      </c>
      <c r="Y44" s="3">
        <v>0.15</v>
      </c>
      <c r="Z44" s="3">
        <v>0.17</v>
      </c>
      <c r="AA44" s="3">
        <v>0.13</v>
      </c>
      <c r="AB44" s="3">
        <v>0.13</v>
      </c>
      <c r="AC44" s="3">
        <v>0.15</v>
      </c>
      <c r="AE44" s="43">
        <v>0.13</v>
      </c>
      <c r="AF44" s="3">
        <v>0.12</v>
      </c>
      <c r="AG44" s="3">
        <v>0.09</v>
      </c>
      <c r="AH44" s="3">
        <v>0.18</v>
      </c>
      <c r="AM44" s="43">
        <v>0.187</v>
      </c>
      <c r="AN44" s="3">
        <v>0.36199999999999999</v>
      </c>
      <c r="AO44" s="3">
        <v>0.11799999999999999</v>
      </c>
      <c r="AP44" s="3">
        <v>0.129</v>
      </c>
      <c r="AQ44" s="3">
        <v>0.28299999999999997</v>
      </c>
      <c r="AR44" s="3">
        <v>0.191</v>
      </c>
      <c r="AS44" s="3">
        <v>0.14799999999999999</v>
      </c>
      <c r="AT44" s="3">
        <v>0.192</v>
      </c>
      <c r="AU44" s="3">
        <v>0.252</v>
      </c>
      <c r="AV44" s="3">
        <v>0.13</v>
      </c>
      <c r="AW44" s="3">
        <v>0.17799999999999999</v>
      </c>
      <c r="AY44" s="43">
        <v>0.16</v>
      </c>
      <c r="AZ44" s="3">
        <v>0.109</v>
      </c>
      <c r="BA44" s="3">
        <v>9.7000000000000003E-2</v>
      </c>
      <c r="BB44" s="3">
        <v>0.17299999999999999</v>
      </c>
      <c r="BC44" s="3">
        <v>0.20599999999999999</v>
      </c>
      <c r="BD44" s="3">
        <v>0.124</v>
      </c>
    </row>
    <row r="45" spans="1:65" s="3" customFormat="1">
      <c r="A45" s="3" t="s">
        <v>92</v>
      </c>
      <c r="B45" s="3">
        <v>33.21</v>
      </c>
      <c r="C45" s="3">
        <v>32.869999999999997</v>
      </c>
      <c r="D45" s="3">
        <v>32.83</v>
      </c>
      <c r="G45" s="43">
        <v>33.97</v>
      </c>
      <c r="H45" s="3">
        <v>34.299999999999997</v>
      </c>
      <c r="I45" s="3">
        <v>34.090000000000003</v>
      </c>
      <c r="J45" s="3">
        <v>34.08</v>
      </c>
      <c r="K45" s="3">
        <v>33.840000000000003</v>
      </c>
      <c r="L45" s="3">
        <v>33.36</v>
      </c>
      <c r="P45" s="43">
        <v>33.51</v>
      </c>
      <c r="Q45" s="3">
        <v>33.799999999999997</v>
      </c>
      <c r="R45" s="3">
        <v>34.06</v>
      </c>
      <c r="S45" s="3">
        <v>33.380000000000003</v>
      </c>
      <c r="T45" s="3">
        <v>33.21</v>
      </c>
      <c r="U45" s="3">
        <v>33.71</v>
      </c>
      <c r="X45" s="43">
        <v>32.4</v>
      </c>
      <c r="Y45" s="3">
        <v>32.61</v>
      </c>
      <c r="Z45" s="3">
        <v>32.799999999999997</v>
      </c>
      <c r="AA45" s="3">
        <v>32.75</v>
      </c>
      <c r="AB45" s="3">
        <v>32.4</v>
      </c>
      <c r="AC45" s="3">
        <v>32.65</v>
      </c>
      <c r="AE45" s="43">
        <v>33.03</v>
      </c>
      <c r="AF45" s="3">
        <v>30.59</v>
      </c>
      <c r="AG45" s="3">
        <v>33.75</v>
      </c>
      <c r="AH45" s="3">
        <v>33.35</v>
      </c>
      <c r="AM45" s="43">
        <v>33.521999999999998</v>
      </c>
      <c r="AN45" s="3">
        <v>34.241999999999997</v>
      </c>
      <c r="AO45" s="3">
        <v>34.226999999999997</v>
      </c>
      <c r="AP45" s="3">
        <v>33.917000000000002</v>
      </c>
      <c r="AQ45" s="3">
        <v>33.683999999999997</v>
      </c>
      <c r="AR45" s="3">
        <v>34.356000000000002</v>
      </c>
      <c r="AS45" s="3">
        <v>34.344999999999999</v>
      </c>
      <c r="AT45" s="3">
        <v>33.963000000000001</v>
      </c>
      <c r="AU45" s="3">
        <v>33.793999999999997</v>
      </c>
      <c r="AV45" s="3">
        <v>33.872</v>
      </c>
      <c r="AW45" s="3">
        <v>34.020000000000003</v>
      </c>
      <c r="AY45" s="43">
        <v>33.136000000000003</v>
      </c>
      <c r="AZ45" s="3">
        <v>33.841000000000001</v>
      </c>
      <c r="BA45" s="3">
        <v>33.462000000000003</v>
      </c>
      <c r="BB45" s="3">
        <v>33.701000000000001</v>
      </c>
      <c r="BC45" s="3">
        <v>34.237000000000002</v>
      </c>
      <c r="BD45" s="3">
        <v>33.828000000000003</v>
      </c>
    </row>
    <row r="46" spans="1:65" s="3" customFormat="1">
      <c r="A46" s="3" t="s">
        <v>93</v>
      </c>
      <c r="B46" s="3">
        <v>1.1000000000000001</v>
      </c>
      <c r="C46" s="3">
        <v>0.91</v>
      </c>
      <c r="D46" s="3">
        <v>0.96</v>
      </c>
      <c r="G46" s="43">
        <v>0.7</v>
      </c>
      <c r="H46" s="3">
        <v>0.68</v>
      </c>
      <c r="I46" s="3">
        <v>0.68</v>
      </c>
      <c r="J46" s="3">
        <v>0.59</v>
      </c>
      <c r="K46" s="3">
        <v>0.63</v>
      </c>
      <c r="L46" s="3">
        <v>0.78</v>
      </c>
      <c r="P46" s="43">
        <v>0.95</v>
      </c>
      <c r="Q46" s="3">
        <v>1.1100000000000001</v>
      </c>
      <c r="R46" s="3">
        <v>0.98</v>
      </c>
      <c r="S46" s="3">
        <v>1.03</v>
      </c>
      <c r="T46" s="3">
        <v>1</v>
      </c>
      <c r="U46" s="3">
        <v>0.88</v>
      </c>
      <c r="X46" s="43">
        <v>0.95</v>
      </c>
      <c r="Y46" s="3">
        <v>0.96</v>
      </c>
      <c r="Z46" s="3">
        <v>1.03</v>
      </c>
      <c r="AA46" s="3">
        <v>0.98</v>
      </c>
      <c r="AB46" s="3">
        <v>1</v>
      </c>
      <c r="AC46" s="3">
        <v>0.98</v>
      </c>
      <c r="AE46" s="43">
        <v>0.5</v>
      </c>
      <c r="AF46" s="3">
        <v>3.32</v>
      </c>
      <c r="AG46" s="3">
        <v>0.53</v>
      </c>
      <c r="AH46" s="3">
        <v>0.54</v>
      </c>
      <c r="AM46" s="43">
        <v>0.67500000000000004</v>
      </c>
      <c r="AN46" s="3">
        <v>0.57799999999999996</v>
      </c>
      <c r="AO46" s="3">
        <v>0.60399999999999998</v>
      </c>
      <c r="AP46" s="3">
        <v>0.69399999999999995</v>
      </c>
      <c r="AQ46" s="3">
        <v>0.58899999999999997</v>
      </c>
      <c r="AR46" s="3">
        <v>0.57199999999999995</v>
      </c>
      <c r="AS46" s="3">
        <v>0.68400000000000005</v>
      </c>
      <c r="AT46" s="3">
        <v>0.56799999999999995</v>
      </c>
      <c r="AU46" s="3">
        <v>0.86199999999999999</v>
      </c>
      <c r="AV46" s="3">
        <v>0.61099999999999999</v>
      </c>
      <c r="AW46" s="3">
        <v>0.44</v>
      </c>
      <c r="AY46" s="43">
        <v>0.496</v>
      </c>
      <c r="AZ46" s="3">
        <v>0.53700000000000003</v>
      </c>
      <c r="BA46" s="3">
        <v>0.67300000000000004</v>
      </c>
      <c r="BB46" s="3">
        <v>0.47299999999999998</v>
      </c>
      <c r="BC46" s="3">
        <v>0.70499999999999996</v>
      </c>
      <c r="BD46" s="3">
        <v>0.75900000000000001</v>
      </c>
    </row>
    <row r="47" spans="1:65" s="3" customFormat="1">
      <c r="A47" s="3" t="s">
        <v>94</v>
      </c>
      <c r="B47" s="3">
        <v>7.0000000000000007E-2</v>
      </c>
      <c r="C47" s="3">
        <v>0.05</v>
      </c>
      <c r="D47" s="3">
        <v>0.1</v>
      </c>
      <c r="G47" s="43">
        <v>0.04</v>
      </c>
      <c r="H47" s="3">
        <v>0.09</v>
      </c>
      <c r="I47" s="3">
        <v>7.0000000000000007E-2</v>
      </c>
      <c r="J47" s="3">
        <v>0.05</v>
      </c>
      <c r="K47" s="3">
        <v>0.04</v>
      </c>
      <c r="L47" s="3">
        <v>7.0000000000000007E-2</v>
      </c>
      <c r="P47" s="43">
        <v>0.18</v>
      </c>
      <c r="Q47" s="3">
        <v>0.05</v>
      </c>
      <c r="R47" s="3">
        <v>0.1</v>
      </c>
      <c r="S47" s="3">
        <v>0.1</v>
      </c>
      <c r="T47" s="3">
        <v>0.1</v>
      </c>
      <c r="U47" s="3">
        <v>0.11</v>
      </c>
      <c r="X47" s="43">
        <v>0.12</v>
      </c>
      <c r="Y47" s="3">
        <v>0.14000000000000001</v>
      </c>
      <c r="Z47" s="3">
        <v>0.1</v>
      </c>
      <c r="AA47" s="3">
        <v>0.11</v>
      </c>
      <c r="AB47" s="3">
        <v>0.11</v>
      </c>
      <c r="AC47" s="3">
        <v>0.13</v>
      </c>
      <c r="AE47" s="43">
        <v>0.11</v>
      </c>
      <c r="AF47" s="3">
        <v>0.27</v>
      </c>
      <c r="AG47" s="3">
        <v>0.14000000000000001</v>
      </c>
      <c r="AH47" s="3">
        <v>0.08</v>
      </c>
      <c r="AM47" s="43">
        <v>9.9000000000000005E-2</v>
      </c>
      <c r="AN47" s="3">
        <v>0.153</v>
      </c>
      <c r="AO47" s="3">
        <v>5.3999999999999999E-2</v>
      </c>
      <c r="AP47" s="3">
        <v>0.10199999999999999</v>
      </c>
      <c r="AQ47" s="3">
        <v>8.5999999999999993E-2</v>
      </c>
      <c r="AR47" s="3">
        <v>0.16300000000000001</v>
      </c>
      <c r="AS47" s="3">
        <v>0.126</v>
      </c>
      <c r="AT47" s="3">
        <v>0.09</v>
      </c>
      <c r="AU47" s="3">
        <v>0.13500000000000001</v>
      </c>
      <c r="AV47" s="3">
        <v>0.11899999999999999</v>
      </c>
      <c r="AW47" s="3">
        <v>0.13200000000000001</v>
      </c>
      <c r="AY47" s="43">
        <v>0.157</v>
      </c>
      <c r="AZ47" s="3">
        <v>0.126</v>
      </c>
      <c r="BA47" s="3">
        <v>0.11899999999999999</v>
      </c>
      <c r="BB47" s="3">
        <v>8.3000000000000004E-2</v>
      </c>
      <c r="BC47" s="3">
        <v>0.124</v>
      </c>
      <c r="BD47" s="3">
        <v>0.108</v>
      </c>
    </row>
    <row r="48" spans="1:65" s="3" customFormat="1">
      <c r="A48" s="3" t="s">
        <v>95</v>
      </c>
      <c r="B48" s="3">
        <v>0.04</v>
      </c>
      <c r="C48" s="3">
        <v>0.05</v>
      </c>
      <c r="D48" s="3">
        <v>0.05</v>
      </c>
      <c r="G48" s="43">
        <v>0.02</v>
      </c>
      <c r="H48" s="3">
        <v>0.04</v>
      </c>
      <c r="I48" s="3">
        <v>0</v>
      </c>
      <c r="J48" s="3">
        <v>0.05</v>
      </c>
      <c r="K48" s="3">
        <v>0</v>
      </c>
      <c r="L48" s="3">
        <v>0.01</v>
      </c>
      <c r="P48" s="43">
        <v>0.1</v>
      </c>
      <c r="Q48" s="3">
        <v>0.08</v>
      </c>
      <c r="R48" s="3">
        <v>0.05</v>
      </c>
      <c r="S48" s="3">
        <v>0.12</v>
      </c>
      <c r="T48" s="3">
        <v>0</v>
      </c>
      <c r="U48" s="3">
        <v>7.0000000000000007E-2</v>
      </c>
      <c r="X48" s="43">
        <v>0.06</v>
      </c>
      <c r="Y48" s="3">
        <v>0.01</v>
      </c>
      <c r="Z48" s="3">
        <v>0</v>
      </c>
      <c r="AA48" s="3">
        <v>0.02</v>
      </c>
      <c r="AB48" s="3">
        <v>0.01</v>
      </c>
      <c r="AC48" s="3">
        <v>0.01</v>
      </c>
      <c r="AE48" s="43">
        <v>0.02</v>
      </c>
      <c r="AF48" s="3">
        <v>0.09</v>
      </c>
      <c r="AG48" s="3">
        <v>0.03</v>
      </c>
      <c r="AH48" s="3">
        <v>0.02</v>
      </c>
      <c r="AM48" s="43">
        <v>6.0000000000000001E-3</v>
      </c>
      <c r="AN48" s="3">
        <v>4.1000000000000002E-2</v>
      </c>
      <c r="AO48" s="3">
        <v>0</v>
      </c>
      <c r="AP48" s="3">
        <v>1.7000000000000001E-2</v>
      </c>
      <c r="AQ48" s="3">
        <v>0.06</v>
      </c>
      <c r="AR48" s="3">
        <v>0</v>
      </c>
      <c r="AS48" s="3">
        <v>1.7999999999999999E-2</v>
      </c>
      <c r="AT48" s="3">
        <v>3.3000000000000002E-2</v>
      </c>
      <c r="AU48" s="3">
        <v>0</v>
      </c>
      <c r="AV48" s="3">
        <v>8.1000000000000003E-2</v>
      </c>
      <c r="AW48" s="3">
        <v>0.121</v>
      </c>
      <c r="AY48" s="43">
        <v>0</v>
      </c>
      <c r="AZ48" s="3">
        <v>0</v>
      </c>
      <c r="BA48" s="3">
        <v>0.38800000000000001</v>
      </c>
      <c r="BB48" s="3">
        <v>0.182</v>
      </c>
      <c r="BC48" s="3">
        <v>0.17699999999999999</v>
      </c>
      <c r="BD48" s="3">
        <v>8.6999999999999994E-2</v>
      </c>
    </row>
    <row r="49" spans="1:56" s="3" customFormat="1">
      <c r="A49" s="3" t="s">
        <v>145</v>
      </c>
      <c r="B49" s="3">
        <v>0.03</v>
      </c>
      <c r="C49" s="3">
        <v>0.04</v>
      </c>
      <c r="D49" s="3">
        <v>7.0000000000000007E-2</v>
      </c>
      <c r="G49" s="43"/>
      <c r="P49" s="43">
        <v>7.0000000000000007E-2</v>
      </c>
      <c r="Q49" s="3">
        <v>0</v>
      </c>
      <c r="R49" s="3">
        <v>0</v>
      </c>
      <c r="S49" s="3">
        <v>0.09</v>
      </c>
      <c r="T49" s="3">
        <v>0.02</v>
      </c>
      <c r="U49" s="3">
        <v>0.05</v>
      </c>
      <c r="X49" s="43"/>
      <c r="AE49" s="43"/>
      <c r="AM49" s="43">
        <v>0</v>
      </c>
      <c r="AN49" s="3">
        <v>5.5E-2</v>
      </c>
      <c r="AO49" s="3">
        <v>5.2999999999999999E-2</v>
      </c>
      <c r="AP49" s="3">
        <v>9.2999999999999999E-2</v>
      </c>
      <c r="AQ49" s="3">
        <v>3.2000000000000001E-2</v>
      </c>
      <c r="AR49" s="3">
        <v>0.13800000000000001</v>
      </c>
      <c r="AS49" s="3">
        <v>0.126</v>
      </c>
      <c r="AT49" s="3">
        <v>0</v>
      </c>
      <c r="AU49" s="3">
        <v>0</v>
      </c>
      <c r="AV49" s="3">
        <v>4.1000000000000002E-2</v>
      </c>
      <c r="AW49" s="3">
        <v>0.126</v>
      </c>
      <c r="AY49" s="43">
        <v>7.3999999999999996E-2</v>
      </c>
      <c r="AZ49" s="3">
        <v>0.30199999999999999</v>
      </c>
      <c r="BA49" s="3">
        <v>0.20300000000000001</v>
      </c>
      <c r="BB49" s="3">
        <v>0.14299999999999999</v>
      </c>
      <c r="BC49" s="3">
        <v>6.0999999999999999E-2</v>
      </c>
      <c r="BD49" s="3">
        <v>0</v>
      </c>
    </row>
    <row r="50" spans="1:56" s="3" customFormat="1">
      <c r="A50" s="3" t="s">
        <v>146</v>
      </c>
      <c r="G50" s="43">
        <v>0.78</v>
      </c>
      <c r="H50" s="3">
        <v>0.52</v>
      </c>
      <c r="I50" s="3">
        <v>0.74</v>
      </c>
      <c r="J50" s="3">
        <v>0.64</v>
      </c>
      <c r="K50" s="3">
        <v>0.78</v>
      </c>
      <c r="L50" s="3">
        <v>0.7</v>
      </c>
      <c r="P50" s="43">
        <v>0.84</v>
      </c>
      <c r="Q50" s="3">
        <v>0.65</v>
      </c>
      <c r="R50" s="3">
        <v>1.01</v>
      </c>
      <c r="S50" s="3">
        <v>0.7</v>
      </c>
      <c r="T50" s="3">
        <v>0.68</v>
      </c>
      <c r="U50" s="3">
        <v>0.76</v>
      </c>
      <c r="X50" s="43">
        <v>0.7</v>
      </c>
      <c r="Y50" s="3">
        <v>0.62</v>
      </c>
      <c r="Z50" s="3">
        <v>0.67</v>
      </c>
      <c r="AA50" s="3">
        <v>0.54</v>
      </c>
      <c r="AB50" s="3">
        <v>0.74</v>
      </c>
      <c r="AC50" s="3">
        <v>0.74</v>
      </c>
      <c r="AE50" s="43"/>
      <c r="AM50" s="43">
        <v>0.59299999999999997</v>
      </c>
      <c r="AN50" s="3">
        <v>0.64600000000000002</v>
      </c>
      <c r="AO50" s="3">
        <v>0.52600000000000002</v>
      </c>
      <c r="AP50" s="3">
        <v>0.53300000000000003</v>
      </c>
      <c r="AQ50" s="3">
        <v>0.67800000000000005</v>
      </c>
      <c r="AR50" s="3">
        <v>0.46500000000000002</v>
      </c>
      <c r="AS50" s="3">
        <v>0.60199999999999998</v>
      </c>
      <c r="AT50" s="3">
        <v>0.69499999999999995</v>
      </c>
      <c r="AU50" s="3">
        <v>0.42899999999999999</v>
      </c>
      <c r="AV50" s="3">
        <v>0.52500000000000002</v>
      </c>
      <c r="AW50" s="3">
        <v>0.438</v>
      </c>
      <c r="AY50" s="43">
        <v>0.79500000000000004</v>
      </c>
      <c r="AZ50" s="3">
        <v>0.56100000000000005</v>
      </c>
      <c r="BA50" s="3">
        <v>0.5</v>
      </c>
      <c r="BB50" s="3">
        <v>0.65200000000000002</v>
      </c>
      <c r="BC50" s="3">
        <v>0.59099999999999997</v>
      </c>
      <c r="BD50" s="3">
        <v>0.52400000000000002</v>
      </c>
    </row>
    <row r="51" spans="1:56" s="3" customFormat="1">
      <c r="A51" s="3" t="s">
        <v>147</v>
      </c>
      <c r="G51" s="43">
        <v>0.1</v>
      </c>
      <c r="H51" s="3">
        <v>0.1</v>
      </c>
      <c r="I51" s="3">
        <v>0.04</v>
      </c>
      <c r="J51" s="3">
        <v>0.16</v>
      </c>
      <c r="K51" s="3">
        <v>0.06</v>
      </c>
      <c r="L51" s="3">
        <v>0.09</v>
      </c>
      <c r="P51" s="43">
        <v>0.14000000000000001</v>
      </c>
      <c r="Q51" s="3">
        <v>0.09</v>
      </c>
      <c r="R51" s="3">
        <v>0.13</v>
      </c>
      <c r="S51" s="3">
        <v>0.25</v>
      </c>
      <c r="T51" s="3">
        <v>0.16</v>
      </c>
      <c r="U51" s="3">
        <v>0.12</v>
      </c>
      <c r="X51" s="43">
        <v>0.03</v>
      </c>
      <c r="Y51" s="3">
        <v>7.0000000000000007E-2</v>
      </c>
      <c r="Z51" s="3">
        <v>0.06</v>
      </c>
      <c r="AA51" s="3">
        <v>0.05</v>
      </c>
      <c r="AB51" s="3">
        <v>0</v>
      </c>
      <c r="AC51" s="3">
        <v>0.16</v>
      </c>
      <c r="AE51" s="43"/>
      <c r="AM51" s="43">
        <v>0.16400000000000001</v>
      </c>
      <c r="AN51" s="3">
        <v>0.182</v>
      </c>
      <c r="AO51" s="3">
        <v>9.7000000000000003E-2</v>
      </c>
      <c r="AP51" s="3">
        <v>6.4000000000000001E-2</v>
      </c>
      <c r="AQ51" s="3">
        <v>0.20200000000000001</v>
      </c>
      <c r="AR51" s="3">
        <v>0.14099999999999999</v>
      </c>
      <c r="AS51" s="3">
        <v>0.121</v>
      </c>
      <c r="AT51" s="3">
        <v>0.193</v>
      </c>
      <c r="AU51" s="3">
        <v>6.2E-2</v>
      </c>
      <c r="AV51" s="3">
        <v>0.20599999999999999</v>
      </c>
      <c r="AW51" s="3">
        <v>0.21099999999999999</v>
      </c>
      <c r="AY51" s="43">
        <v>0.13500000000000001</v>
      </c>
      <c r="AZ51" s="3">
        <v>0.22</v>
      </c>
      <c r="BA51" s="3">
        <v>0.16500000000000001</v>
      </c>
      <c r="BB51" s="3">
        <v>0.193</v>
      </c>
      <c r="BC51" s="3">
        <v>0.151</v>
      </c>
      <c r="BD51" s="3">
        <v>0.14399999999999999</v>
      </c>
    </row>
    <row r="52" spans="1:56" s="3" customFormat="1">
      <c r="A52" s="3" t="s">
        <v>98</v>
      </c>
      <c r="B52" s="3">
        <f t="shared" ref="B52:D52" si="18">SUM(B40:B51)</f>
        <v>100.14999999999999</v>
      </c>
      <c r="C52" s="3">
        <f t="shared" si="18"/>
        <v>99.339999999999989</v>
      </c>
      <c r="D52" s="3">
        <f t="shared" si="18"/>
        <v>99.879999999999967</v>
      </c>
      <c r="G52" s="43">
        <f t="shared" ref="G52:L52" si="19">SUM(G40:G51)</f>
        <v>100.91</v>
      </c>
      <c r="H52" s="3">
        <f t="shared" si="19"/>
        <v>100.80000000000001</v>
      </c>
      <c r="I52" s="3">
        <f t="shared" si="19"/>
        <v>101.62</v>
      </c>
      <c r="J52" s="3">
        <f t="shared" si="19"/>
        <v>100.61</v>
      </c>
      <c r="K52" s="3">
        <f t="shared" si="19"/>
        <v>99.77000000000001</v>
      </c>
      <c r="L52" s="3">
        <f t="shared" si="19"/>
        <v>100.70000000000002</v>
      </c>
      <c r="P52" s="43">
        <v>100.75999999999999</v>
      </c>
      <c r="Q52" s="3">
        <v>100.31</v>
      </c>
      <c r="R52" s="3">
        <v>101.39000000000001</v>
      </c>
      <c r="S52" s="3">
        <v>100.74000000000002</v>
      </c>
      <c r="T52" s="3">
        <v>99.61</v>
      </c>
      <c r="U52" s="3">
        <v>100.14</v>
      </c>
      <c r="X52" s="43">
        <f t="shared" ref="X52:AC52" si="20">SUM(X40:X51)</f>
        <v>100.41000000000003</v>
      </c>
      <c r="Y52" s="3">
        <f t="shared" si="20"/>
        <v>100.51</v>
      </c>
      <c r="Z52" s="3">
        <f t="shared" si="20"/>
        <v>100.34</v>
      </c>
      <c r="AA52" s="3">
        <f t="shared" si="20"/>
        <v>101</v>
      </c>
      <c r="AB52" s="3">
        <f t="shared" si="20"/>
        <v>100.45</v>
      </c>
      <c r="AC52" s="3">
        <f t="shared" si="20"/>
        <v>100.90999999999998</v>
      </c>
      <c r="AE52" s="43">
        <f>SUM(AE40:AE51)</f>
        <v>97.83</v>
      </c>
      <c r="AF52" s="3">
        <f t="shared" ref="AF52:AH52" si="21">SUM(AF40:AF51)</f>
        <v>98.33</v>
      </c>
      <c r="AG52" s="3">
        <f t="shared" si="21"/>
        <v>99.25</v>
      </c>
      <c r="AH52" s="3">
        <f t="shared" si="21"/>
        <v>98.820000000000007</v>
      </c>
      <c r="AM52" s="43">
        <f t="shared" ref="AM52:AQ52" si="22">SUM(AM40:AM51)</f>
        <v>101.44399999999999</v>
      </c>
      <c r="AN52" s="3">
        <f t="shared" si="22"/>
        <v>100.65400000000001</v>
      </c>
      <c r="AO52" s="3">
        <f t="shared" si="22"/>
        <v>102.72199999999997</v>
      </c>
      <c r="AP52" s="3">
        <f t="shared" si="22"/>
        <v>101.34</v>
      </c>
      <c r="AQ52" s="3">
        <f t="shared" si="22"/>
        <v>103.61599999999999</v>
      </c>
      <c r="AR52" s="3">
        <f>SUM(AR40:AR51)</f>
        <v>102.75200000000001</v>
      </c>
      <c r="AS52" s="3">
        <f>SUM(AS40:AS51)</f>
        <v>102.40100000000001</v>
      </c>
      <c r="AT52" s="3">
        <f>SUM(AT40:AT51)</f>
        <v>101.95499999999997</v>
      </c>
      <c r="AU52" s="3">
        <f t="shared" ref="AU52:AW52" si="23">SUM(AU40:AU51)</f>
        <v>101.73699999999998</v>
      </c>
      <c r="AV52" s="3">
        <f t="shared" si="23"/>
        <v>101.87700000000001</v>
      </c>
      <c r="AW52" s="3">
        <f t="shared" si="23"/>
        <v>101.58300000000001</v>
      </c>
      <c r="AY52" s="43">
        <f>SUM(AY40:AY51)</f>
        <v>101.53699999999999</v>
      </c>
      <c r="AZ52" s="3">
        <f t="shared" ref="AZ52" si="24">SUM(AZ40:AZ51)</f>
        <v>102.343</v>
      </c>
      <c r="BA52" s="3">
        <f>SUM(BA40:BA51)</f>
        <v>101.13600000000001</v>
      </c>
      <c r="BB52" s="3">
        <f t="shared" ref="BB52:BD52" si="25">SUM(BB40:BB51)</f>
        <v>102.35399999999998</v>
      </c>
      <c r="BC52" s="3">
        <f t="shared" si="25"/>
        <v>101.66900000000001</v>
      </c>
      <c r="BD52" s="3">
        <f t="shared" si="25"/>
        <v>102.58600000000001</v>
      </c>
    </row>
    <row r="53" spans="1:56">
      <c r="G53" s="45"/>
      <c r="P53" s="45"/>
      <c r="X53" s="45"/>
      <c r="AE53" s="45"/>
      <c r="AM53" s="45"/>
      <c r="AY53" s="45"/>
    </row>
    <row r="54" spans="1:56" s="23" customFormat="1">
      <c r="A54" s="23" t="s">
        <v>148</v>
      </c>
      <c r="B54" s="23">
        <v>1.9047000000000001</v>
      </c>
      <c r="C54" s="23">
        <v>1.9094599999999999</v>
      </c>
      <c r="D54" s="23">
        <v>1.91435</v>
      </c>
      <c r="G54" s="46">
        <v>1.92801</v>
      </c>
      <c r="H54" s="23">
        <v>1.92641</v>
      </c>
      <c r="I54" s="23">
        <v>1.9232800000000001</v>
      </c>
      <c r="J54" s="23">
        <v>1.91388</v>
      </c>
      <c r="K54" s="23">
        <v>1.9232800000000001</v>
      </c>
      <c r="L54" s="23">
        <v>1.93309</v>
      </c>
      <c r="P54" s="46">
        <v>1.9231670420962563</v>
      </c>
      <c r="Q54" s="23">
        <v>1.9207823364614454</v>
      </c>
      <c r="R54" s="23">
        <v>1.9128620708384181</v>
      </c>
      <c r="S54" s="23">
        <v>1.9271305445720945</v>
      </c>
      <c r="T54" s="23">
        <v>1.9213626461305393</v>
      </c>
      <c r="U54" s="23">
        <v>1.9209048413079159</v>
      </c>
      <c r="V54" s="77"/>
      <c r="X54" s="46">
        <v>1.93327</v>
      </c>
      <c r="Y54" s="23">
        <v>1.93774</v>
      </c>
      <c r="Z54" s="23">
        <v>1.92716</v>
      </c>
      <c r="AA54" s="23">
        <v>1.92665</v>
      </c>
      <c r="AB54" s="23">
        <v>1.9381999999999999</v>
      </c>
      <c r="AC54" s="23">
        <v>1.92954</v>
      </c>
      <c r="AE54" s="46">
        <v>1.9219760599250937</v>
      </c>
      <c r="AF54" s="23">
        <v>1.9178666597651814</v>
      </c>
      <c r="AG54" s="23">
        <v>1.9257257018053278</v>
      </c>
      <c r="AH54" s="23">
        <v>1.9157992850509897</v>
      </c>
      <c r="AI54" s="77"/>
      <c r="AM54" s="46">
        <v>1.89429</v>
      </c>
      <c r="AN54" s="23">
        <v>1.87782</v>
      </c>
      <c r="AO54" s="23">
        <v>1.91808</v>
      </c>
      <c r="AP54" s="23">
        <v>1.9142699999999999</v>
      </c>
      <c r="AQ54" s="23">
        <v>1.9064399999999999</v>
      </c>
      <c r="AR54" s="23">
        <v>1.9281699999999999</v>
      </c>
      <c r="AS54" s="23">
        <v>1.91473</v>
      </c>
      <c r="AT54" s="23">
        <v>1.9127099999999999</v>
      </c>
      <c r="AU54" s="23">
        <v>1.9140699999999999</v>
      </c>
      <c r="AV54" s="23">
        <v>1.91208</v>
      </c>
      <c r="AW54" s="23">
        <v>1.92334</v>
      </c>
      <c r="AY54" s="46">
        <v>1.9153800000000001</v>
      </c>
      <c r="AZ54" s="23">
        <v>1.92892</v>
      </c>
      <c r="BA54" s="23">
        <v>1.9278299999999999</v>
      </c>
      <c r="BB54" s="23">
        <v>1.92323</v>
      </c>
      <c r="BC54" s="23">
        <v>1.9187799999999999</v>
      </c>
      <c r="BD54" s="23">
        <v>1.9293899999999999</v>
      </c>
    </row>
    <row r="55" spans="1:56" s="23" customFormat="1">
      <c r="A55" s="23" t="s">
        <v>45</v>
      </c>
      <c r="B55" s="23">
        <v>5.9500000000000004E-3</v>
      </c>
      <c r="C55" s="23">
        <v>1.154E-2</v>
      </c>
      <c r="D55" s="23">
        <v>7.9600000000000001E-3</v>
      </c>
      <c r="G55" s="46">
        <v>1.4499999999999999E-3</v>
      </c>
      <c r="H55" s="23">
        <v>1.57E-3</v>
      </c>
      <c r="I55" s="23">
        <v>1.81E-3</v>
      </c>
      <c r="J55" s="23">
        <v>2.46E-2</v>
      </c>
      <c r="K55" s="23">
        <v>1.6900000000000001E-3</v>
      </c>
      <c r="L55" s="23">
        <v>6.4000000000000005E-4</v>
      </c>
      <c r="P55" s="46">
        <v>1.7703194602252806E-3</v>
      </c>
      <c r="Q55" s="23">
        <v>3.2501814305152263E-3</v>
      </c>
      <c r="R55" s="23">
        <v>3.1931505281319696E-3</v>
      </c>
      <c r="S55" s="23">
        <v>2.6982855700037882E-4</v>
      </c>
      <c r="T55" s="23">
        <v>1.3618406766822374E-3</v>
      </c>
      <c r="U55" s="23">
        <v>3.8684691326852675E-3</v>
      </c>
      <c r="V55" s="77"/>
      <c r="X55" s="46">
        <v>3.29E-3</v>
      </c>
      <c r="Y55" s="23">
        <v>3.5599999999999998E-3</v>
      </c>
      <c r="Z55" s="23">
        <v>2.3999999999999998E-3</v>
      </c>
      <c r="AA55" s="23">
        <v>1.9E-3</v>
      </c>
      <c r="AB55" s="23">
        <v>4.1200000000000004E-3</v>
      </c>
      <c r="AC55" s="23">
        <v>4.1599999999999996E-3</v>
      </c>
      <c r="AE55" s="46">
        <v>3.2892883895131089E-3</v>
      </c>
      <c r="AF55" s="23">
        <v>2.8298381517485168E-3</v>
      </c>
      <c r="AG55" s="23">
        <v>1.7368709338046544E-3</v>
      </c>
      <c r="AH55" s="23">
        <v>4.2778401155858549E-3</v>
      </c>
      <c r="AI55" s="77"/>
      <c r="AM55" s="46">
        <v>3.8E-3</v>
      </c>
      <c r="AN55" s="23">
        <v>3.15E-3</v>
      </c>
      <c r="AO55" s="23">
        <v>1.176E-2</v>
      </c>
      <c r="AP55" s="23">
        <v>2.6199999999999999E-3</v>
      </c>
      <c r="AQ55" s="23">
        <v>4.7600000000000003E-3</v>
      </c>
      <c r="AR55" s="23">
        <v>3.48E-3</v>
      </c>
      <c r="AS55" s="23">
        <v>6.7600000000000004E-3</v>
      </c>
      <c r="AT55" s="23">
        <v>5.62E-3</v>
      </c>
      <c r="AU55" s="23">
        <v>4.3499999999999997E-3</v>
      </c>
      <c r="AV55" s="23">
        <v>4.4600000000000004E-3</v>
      </c>
      <c r="AW55" s="23">
        <v>0</v>
      </c>
      <c r="AY55" s="46">
        <v>7.0099999999999997E-3</v>
      </c>
      <c r="AZ55" s="23">
        <v>7.6E-3</v>
      </c>
      <c r="BA55" s="23">
        <v>5.47E-3</v>
      </c>
      <c r="BB55" s="23">
        <v>8.5400000000000007E-3</v>
      </c>
      <c r="BC55" s="23">
        <v>4.2700000000000004E-3</v>
      </c>
      <c r="BD55" s="23">
        <v>8.9899999999999997E-3</v>
      </c>
    </row>
    <row r="56" spans="1:56" s="23" customFormat="1">
      <c r="A56" s="23" t="s">
        <v>149</v>
      </c>
      <c r="B56" s="23">
        <v>0.16231000000000001</v>
      </c>
      <c r="C56" s="23">
        <v>0.15545999999999999</v>
      </c>
      <c r="D56" s="23">
        <v>0.16367999999999999</v>
      </c>
      <c r="G56" s="46">
        <v>0.13061</v>
      </c>
      <c r="H56" s="23">
        <v>0.129</v>
      </c>
      <c r="I56" s="23">
        <v>0.14530000000000001</v>
      </c>
      <c r="J56" s="23">
        <v>0.14591000000000001</v>
      </c>
      <c r="K56" s="23">
        <v>0.12950999999999999</v>
      </c>
      <c r="L56" s="23">
        <v>0.13643</v>
      </c>
      <c r="P56" s="46">
        <v>0.13116866983686123</v>
      </c>
      <c r="Q56" s="23">
        <v>0.12684694255775786</v>
      </c>
      <c r="R56" s="23">
        <v>0.13201353779685507</v>
      </c>
      <c r="S56" s="23">
        <v>0.13130157393146211</v>
      </c>
      <c r="T56" s="23">
        <v>0.13419368514076507</v>
      </c>
      <c r="U56" s="23">
        <v>0.12797435677313473</v>
      </c>
      <c r="V56" s="77"/>
      <c r="X56" s="46">
        <v>0.14942</v>
      </c>
      <c r="Y56" s="23">
        <v>0.15178</v>
      </c>
      <c r="Z56" s="23">
        <v>0.15334</v>
      </c>
      <c r="AA56" s="23">
        <v>0.15492</v>
      </c>
      <c r="AB56" s="23">
        <v>0.15443000000000001</v>
      </c>
      <c r="AC56" s="23">
        <v>0.15498999999999999</v>
      </c>
      <c r="AE56" s="46">
        <v>0.15102319101123596</v>
      </c>
      <c r="AF56" s="23">
        <v>0.16860744670285741</v>
      </c>
      <c r="AG56" s="23">
        <v>0.14263303892606152</v>
      </c>
      <c r="AH56" s="23">
        <v>0.1573228053696924</v>
      </c>
      <c r="AI56" s="77"/>
      <c r="AM56" s="46">
        <v>0.18798999999999999</v>
      </c>
      <c r="AN56" s="23">
        <v>0.16589000000000001</v>
      </c>
      <c r="AO56" s="23">
        <v>0.15157000000000001</v>
      </c>
      <c r="AP56" s="23">
        <v>0.15475</v>
      </c>
      <c r="AQ56" s="23">
        <v>0.18257999999999999</v>
      </c>
      <c r="AR56" s="23">
        <v>0.1421</v>
      </c>
      <c r="AS56" s="23">
        <v>0.14155000000000001</v>
      </c>
      <c r="AT56" s="23">
        <v>0.15398000000000001</v>
      </c>
      <c r="AU56" s="23">
        <v>0.15970999999999999</v>
      </c>
      <c r="AV56" s="23">
        <v>0.16063</v>
      </c>
      <c r="AW56" s="23">
        <v>0.14848</v>
      </c>
      <c r="AY56" s="46">
        <v>0.16275999999999999</v>
      </c>
      <c r="AZ56" s="23">
        <v>0.14818999999999999</v>
      </c>
      <c r="BA56" s="23">
        <v>0.12745000000000001</v>
      </c>
      <c r="BB56" s="23">
        <v>0.14840999999999999</v>
      </c>
      <c r="BC56" s="23">
        <v>0.13739000000000001</v>
      </c>
      <c r="BD56" s="23">
        <v>0.14330000000000001</v>
      </c>
    </row>
    <row r="57" spans="1:56" s="23" customFormat="1">
      <c r="A57" s="23" t="s">
        <v>150</v>
      </c>
      <c r="B57" s="23">
        <v>0.17884</v>
      </c>
      <c r="C57" s="23">
        <v>0.17895</v>
      </c>
      <c r="D57" s="23">
        <v>0.17268</v>
      </c>
      <c r="G57" s="46">
        <v>0.15279999999999999</v>
      </c>
      <c r="H57" s="23">
        <v>0.15024000000000001</v>
      </c>
      <c r="I57" s="23">
        <v>0.14815999999999999</v>
      </c>
      <c r="J57" s="23">
        <v>0.15240999999999999</v>
      </c>
      <c r="K57" s="23">
        <v>0.15389</v>
      </c>
      <c r="L57" s="23">
        <v>0.16266</v>
      </c>
      <c r="P57" s="46">
        <v>0.15614817747478577</v>
      </c>
      <c r="Q57" s="23">
        <v>0.14446082901990487</v>
      </c>
      <c r="R57" s="23">
        <v>0.15061776223540799</v>
      </c>
      <c r="S57" s="23">
        <v>0.15611081070010804</v>
      </c>
      <c r="T57" s="23">
        <v>0.15523487185961371</v>
      </c>
      <c r="U57" s="23">
        <v>0.14871115061229645</v>
      </c>
      <c r="V57" s="77"/>
      <c r="X57" s="46">
        <v>0.16950000000000001</v>
      </c>
      <c r="Y57" s="23">
        <v>0.15565999999999999</v>
      </c>
      <c r="Z57" s="23">
        <v>0.15803</v>
      </c>
      <c r="AA57" s="23">
        <v>0.17577999999999999</v>
      </c>
      <c r="AB57" s="23">
        <v>0.15659000000000001</v>
      </c>
      <c r="AC57" s="23">
        <v>0.15983</v>
      </c>
      <c r="AE57" s="46">
        <v>0.15537402247191012</v>
      </c>
      <c r="AF57" s="23">
        <v>0.15315563203299248</v>
      </c>
      <c r="AG57" s="23">
        <v>0.15613870773892186</v>
      </c>
      <c r="AH57" s="23">
        <v>0.15590184449213765</v>
      </c>
      <c r="AI57" s="77"/>
      <c r="AM57" s="46">
        <v>0.16138</v>
      </c>
      <c r="AN57" s="23">
        <v>0.16309999999999999</v>
      </c>
      <c r="AO57" s="23">
        <v>0.15412000000000001</v>
      </c>
      <c r="AP57" s="23">
        <v>0.15870999999999999</v>
      </c>
      <c r="AQ57" s="23">
        <v>0.16625000000000001</v>
      </c>
      <c r="AR57" s="23">
        <v>0.15392</v>
      </c>
      <c r="AS57" s="23">
        <v>0.15859000000000001</v>
      </c>
      <c r="AT57" s="23">
        <v>0.15819</v>
      </c>
      <c r="AU57" s="23">
        <v>0.15651000000000001</v>
      </c>
      <c r="AV57" s="23">
        <v>0.15922</v>
      </c>
      <c r="AW57" s="23">
        <v>0.15819</v>
      </c>
      <c r="AY57" s="46">
        <v>0.16872000000000001</v>
      </c>
      <c r="AZ57" s="23">
        <v>0.15118999999999999</v>
      </c>
      <c r="BA57" s="23">
        <v>0.16924</v>
      </c>
      <c r="BB57" s="23">
        <v>0.16019</v>
      </c>
      <c r="BC57" s="23">
        <v>0.14965999999999999</v>
      </c>
      <c r="BD57" s="23">
        <v>0.15587999999999999</v>
      </c>
    </row>
    <row r="58" spans="1:56" s="23" customFormat="1">
      <c r="A58" s="23" t="s">
        <v>151</v>
      </c>
      <c r="B58" s="23">
        <v>3.7299999999999998E-3</v>
      </c>
      <c r="C58" s="23">
        <v>4.9300000000000004E-3</v>
      </c>
      <c r="D58" s="23">
        <v>6.0899999999999999E-3</v>
      </c>
      <c r="G58" s="46">
        <v>3.82E-3</v>
      </c>
      <c r="H58" s="23">
        <v>3.4199999999999999E-3</v>
      </c>
      <c r="I58" s="23">
        <v>6.5100000000000002E-3</v>
      </c>
      <c r="J58" s="23">
        <v>2.7299999999999998E-3</v>
      </c>
      <c r="K58" s="23">
        <v>3.79E-3</v>
      </c>
      <c r="L58" s="23">
        <v>2.66E-3</v>
      </c>
      <c r="P58" s="46">
        <v>4.8308717473944099E-3</v>
      </c>
      <c r="Q58" s="23">
        <v>7.3540971538386003E-3</v>
      </c>
      <c r="R58" s="23">
        <v>4.4524211589445778E-3</v>
      </c>
      <c r="S58" s="23">
        <v>4.4071997643395202E-3</v>
      </c>
      <c r="T58" s="23">
        <v>2.693750789041788E-3</v>
      </c>
      <c r="U58" s="23">
        <v>5.787709632622145E-3</v>
      </c>
      <c r="V58" s="77"/>
      <c r="X58" s="46">
        <v>5.11E-3</v>
      </c>
      <c r="Y58" s="23">
        <v>4.3099999999999996E-3</v>
      </c>
      <c r="Z58" s="23">
        <v>5.0800000000000003E-3</v>
      </c>
      <c r="AA58" s="23">
        <v>3.63E-3</v>
      </c>
      <c r="AB58" s="23">
        <v>3.64E-3</v>
      </c>
      <c r="AC58" s="23">
        <v>4.3600000000000002E-3</v>
      </c>
      <c r="AE58" s="46">
        <v>3.8574382022471907E-3</v>
      </c>
      <c r="AF58" s="23">
        <v>3.563499894794429E-3</v>
      </c>
      <c r="AG58" s="23">
        <v>2.6801715271640787E-3</v>
      </c>
      <c r="AH58" s="23">
        <v>5.3697363688647616E-3</v>
      </c>
      <c r="AI58" s="77"/>
      <c r="AM58" s="46">
        <v>5.3899999999999998E-3</v>
      </c>
      <c r="AN58" s="23">
        <v>1.056E-2</v>
      </c>
      <c r="AO58" s="23">
        <v>3.3500000000000001E-3</v>
      </c>
      <c r="AP58" s="23">
        <v>3.7200000000000002E-3</v>
      </c>
      <c r="AQ58" s="23">
        <v>7.9699999999999997E-3</v>
      </c>
      <c r="AR58" s="23">
        <v>5.4299999999999999E-3</v>
      </c>
      <c r="AS58" s="23">
        <v>4.2300000000000003E-3</v>
      </c>
      <c r="AT58" s="23">
        <v>5.4999999999999997E-3</v>
      </c>
      <c r="AU58" s="23">
        <v>7.2199999999999999E-3</v>
      </c>
      <c r="AV58" s="23">
        <v>3.7299999999999998E-3</v>
      </c>
      <c r="AW58" s="23">
        <v>5.11E-3</v>
      </c>
      <c r="AY58" s="46">
        <v>4.6100000000000004E-3</v>
      </c>
      <c r="AZ58" s="23">
        <v>3.1199999999999999E-3</v>
      </c>
      <c r="BA58" s="23">
        <v>2.82E-3</v>
      </c>
      <c r="BB58" s="23">
        <v>4.9500000000000004E-3</v>
      </c>
      <c r="BC58" s="23">
        <v>5.9100000000000003E-3</v>
      </c>
      <c r="BD58" s="23">
        <v>3.5300000000000002E-3</v>
      </c>
    </row>
    <row r="59" spans="1:56" s="23" customFormat="1">
      <c r="A59" s="23" t="s">
        <v>152</v>
      </c>
      <c r="B59" s="23">
        <v>1.7086399999999999</v>
      </c>
      <c r="C59" s="23">
        <v>1.7041599999999999</v>
      </c>
      <c r="D59" s="23">
        <v>1.6911099999999999</v>
      </c>
      <c r="G59" s="46">
        <v>1.72672</v>
      </c>
      <c r="H59" s="23">
        <v>1.7443299999999999</v>
      </c>
      <c r="I59" s="23">
        <v>1.71912</v>
      </c>
      <c r="J59" s="23">
        <v>1.7382200000000001</v>
      </c>
      <c r="K59" s="23">
        <v>1.7399</v>
      </c>
      <c r="L59" s="23">
        <v>1.7004600000000001</v>
      </c>
      <c r="P59" s="46">
        <v>1.7126040452804783</v>
      </c>
      <c r="Q59" s="23">
        <v>1.7280181198221323</v>
      </c>
      <c r="R59" s="23">
        <v>1.7265799653803533</v>
      </c>
      <c r="S59" s="23">
        <v>1.7045519659975596</v>
      </c>
      <c r="T59" s="23">
        <v>1.7086910213356901</v>
      </c>
      <c r="U59" s="23">
        <v>1.7294905895720243</v>
      </c>
      <c r="V59" s="77"/>
      <c r="X59" s="46">
        <v>1.65855</v>
      </c>
      <c r="Y59" s="23">
        <v>1.6624699999999999</v>
      </c>
      <c r="Z59" s="23">
        <v>1.6775100000000001</v>
      </c>
      <c r="AA59" s="23">
        <v>1.6678500000000001</v>
      </c>
      <c r="AB59" s="23">
        <v>1.6526000000000001</v>
      </c>
      <c r="AC59" s="23">
        <v>1.6613</v>
      </c>
      <c r="AE59" s="46">
        <v>1.7210304419475655</v>
      </c>
      <c r="AF59" s="23">
        <v>1.6016734212010271</v>
      </c>
      <c r="AG59" s="23">
        <v>1.7368409877540716</v>
      </c>
      <c r="AH59" s="23">
        <v>1.7222793710109556</v>
      </c>
      <c r="AI59" s="77"/>
      <c r="AM59" s="46">
        <v>1.69869</v>
      </c>
      <c r="AN59" s="23">
        <v>1.7567999999999999</v>
      </c>
      <c r="AO59" s="23">
        <v>1.7085600000000001</v>
      </c>
      <c r="AP59" s="23">
        <v>1.7193400000000001</v>
      </c>
      <c r="AQ59" s="23">
        <v>1.67222</v>
      </c>
      <c r="AR59" s="23">
        <v>1.71607</v>
      </c>
      <c r="AS59" s="23">
        <v>1.7253499999999999</v>
      </c>
      <c r="AT59" s="23">
        <v>1.71136</v>
      </c>
      <c r="AU59" s="23">
        <v>1.7052400000000001</v>
      </c>
      <c r="AV59" s="23">
        <v>1.7085399999999999</v>
      </c>
      <c r="AW59" s="23">
        <v>1.72096</v>
      </c>
      <c r="AY59" s="46">
        <v>1.6788000000000001</v>
      </c>
      <c r="AZ59" s="23">
        <v>1.6984900000000001</v>
      </c>
      <c r="BA59" s="23">
        <v>1.70818</v>
      </c>
      <c r="BB59" s="23">
        <v>1.6936800000000001</v>
      </c>
      <c r="BC59" s="23">
        <v>1.73081</v>
      </c>
      <c r="BD59" s="23">
        <v>1.69146</v>
      </c>
    </row>
    <row r="60" spans="1:56" s="23" customFormat="1">
      <c r="A60" s="23" t="s">
        <v>153</v>
      </c>
      <c r="B60" s="23">
        <v>4.0820000000000002E-2</v>
      </c>
      <c r="C60" s="23">
        <v>3.3759999999999998E-2</v>
      </c>
      <c r="D60" s="23">
        <v>3.5529999999999999E-2</v>
      </c>
      <c r="G60" s="46">
        <v>2.554E-2</v>
      </c>
      <c r="H60" s="23">
        <v>2.4850000000000001E-2</v>
      </c>
      <c r="I60" s="23">
        <v>2.4819999999999998E-2</v>
      </c>
      <c r="J60" s="23">
        <v>2.1770000000000001E-2</v>
      </c>
      <c r="K60" s="23">
        <v>2.3460000000000002E-2</v>
      </c>
      <c r="L60" s="23">
        <v>2.8490000000000001E-2</v>
      </c>
      <c r="P60" s="46">
        <v>3.4716264669163555E-2</v>
      </c>
      <c r="Q60" s="23">
        <v>4.0619778984134991E-2</v>
      </c>
      <c r="R60" s="23">
        <v>3.5589386637489659E-2</v>
      </c>
      <c r="S60" s="23">
        <v>3.7925902733942134E-2</v>
      </c>
      <c r="T60" s="23">
        <v>3.6934316374195184E-2</v>
      </c>
      <c r="U60" s="23">
        <v>3.2567112233303878E-2</v>
      </c>
      <c r="V60" s="77"/>
      <c r="X60" s="46">
        <v>3.4799999999999998E-2</v>
      </c>
      <c r="Y60" s="23">
        <v>3.5009999999999999E-2</v>
      </c>
      <c r="Z60" s="23">
        <v>3.789E-2</v>
      </c>
      <c r="AA60" s="23">
        <v>3.5959999999999999E-2</v>
      </c>
      <c r="AB60" s="23">
        <v>3.6740000000000002E-2</v>
      </c>
      <c r="AC60" s="23">
        <v>3.5979999999999998E-2</v>
      </c>
      <c r="AE60" s="46">
        <v>1.879379775280899E-2</v>
      </c>
      <c r="AF60" s="23">
        <v>0.12491714127004168</v>
      </c>
      <c r="AG60" s="23">
        <v>1.9420013802971009E-2</v>
      </c>
      <c r="AH60" s="23">
        <v>2.0102857046669195E-2</v>
      </c>
      <c r="AI60" s="77"/>
      <c r="AM60" s="46">
        <v>2.4590000000000001E-2</v>
      </c>
      <c r="AN60" s="23">
        <v>2.1329999999999998E-2</v>
      </c>
      <c r="AO60" s="23">
        <v>2.1680000000000001E-2</v>
      </c>
      <c r="AP60" s="23">
        <v>2.5309999999999999E-2</v>
      </c>
      <c r="AQ60" s="23">
        <v>2.102E-2</v>
      </c>
      <c r="AR60" s="23">
        <v>2.0539999999999999E-2</v>
      </c>
      <c r="AS60" s="23">
        <v>2.469E-2</v>
      </c>
      <c r="AT60" s="23">
        <v>2.0570000000000001E-2</v>
      </c>
      <c r="AU60" s="23">
        <v>3.1269999999999999E-2</v>
      </c>
      <c r="AV60" s="23">
        <v>2.2169999999999999E-2</v>
      </c>
      <c r="AW60" s="23">
        <v>1.601E-2</v>
      </c>
      <c r="AY60" s="46">
        <v>1.806E-2</v>
      </c>
      <c r="AZ60" s="23">
        <v>1.9380000000000001E-2</v>
      </c>
      <c r="BA60" s="23">
        <v>2.4709999999999999E-2</v>
      </c>
      <c r="BB60" s="23">
        <v>1.7080000000000001E-2</v>
      </c>
      <c r="BC60" s="23">
        <v>2.563E-2</v>
      </c>
      <c r="BD60" s="23">
        <v>2.7289999999999998E-2</v>
      </c>
    </row>
    <row r="61" spans="1:56" s="23" customFormat="1">
      <c r="A61" s="23" t="s">
        <v>154</v>
      </c>
      <c r="B61" s="23">
        <v>4.4799999999999996E-3</v>
      </c>
      <c r="C61" s="23">
        <v>3.5200000000000001E-3</v>
      </c>
      <c r="D61" s="23">
        <v>6.4900000000000001E-3</v>
      </c>
      <c r="G61" s="46">
        <v>2.9099999999999998E-3</v>
      </c>
      <c r="H61" s="23">
        <v>5.79E-3</v>
      </c>
      <c r="I61" s="23">
        <v>4.81E-3</v>
      </c>
      <c r="J61" s="23">
        <v>3.32E-3</v>
      </c>
      <c r="K61" s="23">
        <v>2.4399999999999999E-3</v>
      </c>
      <c r="L61" s="23">
        <v>4.8399999999999997E-3</v>
      </c>
      <c r="P61" s="46">
        <v>1.1927152295585577E-2</v>
      </c>
      <c r="Q61" s="23">
        <v>3.1153812790192031E-3</v>
      </c>
      <c r="R61" s="23">
        <v>6.8510318843019264E-3</v>
      </c>
      <c r="S61" s="23">
        <v>6.9106091542874802E-3</v>
      </c>
      <c r="T61" s="23">
        <v>6.7044464082817836E-3</v>
      </c>
      <c r="U61" s="23">
        <v>7.6019916677187238E-3</v>
      </c>
      <c r="V61" s="77"/>
      <c r="X61" s="46">
        <v>8.0000000000000002E-3</v>
      </c>
      <c r="Y61" s="23">
        <v>9.4000000000000004E-3</v>
      </c>
      <c r="Z61" s="23">
        <v>6.8100000000000001E-3</v>
      </c>
      <c r="AA61" s="23">
        <v>7.0299999999999998E-3</v>
      </c>
      <c r="AB61" s="23">
        <v>7.62E-3</v>
      </c>
      <c r="AC61" s="23">
        <v>8.3499999999999998E-3</v>
      </c>
      <c r="AE61" s="46">
        <v>7.6849737827715354E-3</v>
      </c>
      <c r="AF61" s="23">
        <v>1.8670942726086777E-2</v>
      </c>
      <c r="AG61" s="23">
        <v>9.3281947565543085E-3</v>
      </c>
      <c r="AH61" s="23">
        <v>5.5791411297675658E-3</v>
      </c>
      <c r="AI61" s="77"/>
      <c r="AM61" s="46">
        <v>6.4999999999999997E-3</v>
      </c>
      <c r="AN61" s="23">
        <v>1.023E-2</v>
      </c>
      <c r="AO61" s="23">
        <v>3.5000000000000001E-3</v>
      </c>
      <c r="AP61" s="23">
        <v>6.7600000000000004E-3</v>
      </c>
      <c r="AQ61" s="23">
        <v>5.5599999999999998E-3</v>
      </c>
      <c r="AR61" s="23">
        <v>1.059E-2</v>
      </c>
      <c r="AS61" s="23">
        <v>8.2400000000000008E-3</v>
      </c>
      <c r="AT61" s="23">
        <v>5.9100000000000003E-3</v>
      </c>
      <c r="AU61" s="23">
        <v>8.8699999999999994E-3</v>
      </c>
      <c r="AV61" s="23">
        <v>7.7799999999999996E-3</v>
      </c>
      <c r="AW61" s="23">
        <v>8.6599999999999993E-3</v>
      </c>
      <c r="AY61" s="46">
        <v>1.031E-2</v>
      </c>
      <c r="AZ61" s="23">
        <v>8.2400000000000008E-3</v>
      </c>
      <c r="BA61" s="23">
        <v>7.8899999999999994E-3</v>
      </c>
      <c r="BB61" s="23">
        <v>5.4299999999999999E-3</v>
      </c>
      <c r="BC61" s="23">
        <v>8.1700000000000002E-3</v>
      </c>
      <c r="BD61" s="23">
        <v>7.0400000000000003E-3</v>
      </c>
    </row>
    <row r="62" spans="1:56" s="23" customFormat="1">
      <c r="A62" s="23" t="s">
        <v>32</v>
      </c>
      <c r="B62" s="23">
        <v>1.83E-3</v>
      </c>
      <c r="C62" s="23">
        <v>2.3999999999999998E-3</v>
      </c>
      <c r="D62" s="23">
        <v>2.3E-3</v>
      </c>
      <c r="G62" s="46">
        <v>1.08E-3</v>
      </c>
      <c r="H62" s="23">
        <v>1.81E-3</v>
      </c>
      <c r="I62" s="23">
        <v>0</v>
      </c>
      <c r="J62" s="23">
        <v>2.3900000000000002E-3</v>
      </c>
      <c r="K62" s="23">
        <v>6.9999999999999994E-5</v>
      </c>
      <c r="L62" s="23">
        <v>2.7E-4</v>
      </c>
      <c r="P62" s="46">
        <v>4.2157607485025748E-3</v>
      </c>
      <c r="Q62" s="23">
        <v>3.6096485011712881E-3</v>
      </c>
      <c r="R62" s="23">
        <v>2.3536367742568978E-3</v>
      </c>
      <c r="S62" s="23">
        <v>5.0218092552848283E-3</v>
      </c>
      <c r="T62" s="23">
        <v>0</v>
      </c>
      <c r="U62" s="23">
        <v>3.2237242772377231E-3</v>
      </c>
      <c r="V62" s="77"/>
      <c r="X62" s="46">
        <v>2.7100000000000002E-3</v>
      </c>
      <c r="Y62" s="23">
        <v>6.4000000000000005E-4</v>
      </c>
      <c r="Z62" s="23">
        <v>0</v>
      </c>
      <c r="AA62" s="23">
        <v>1.08E-3</v>
      </c>
      <c r="AB62" s="23">
        <v>3.8000000000000002E-4</v>
      </c>
      <c r="AC62" s="23">
        <v>5.1999999999999995E-4</v>
      </c>
      <c r="AE62" s="46">
        <v>9.8678651685393261E-4</v>
      </c>
      <c r="AF62" s="23">
        <v>4.13246206287085E-3</v>
      </c>
      <c r="AG62" s="23">
        <v>1.0930308462736187E-3</v>
      </c>
      <c r="AH62" s="23">
        <v>6.7308673147329886E-4</v>
      </c>
      <c r="AI62" s="77"/>
      <c r="AM62" s="46">
        <v>2.5999999999999999E-3</v>
      </c>
      <c r="AN62" s="23">
        <v>1.7899999999999999E-3</v>
      </c>
      <c r="AO62" s="23">
        <v>0</v>
      </c>
      <c r="AP62" s="23">
        <v>7.3999999999999999E-4</v>
      </c>
      <c r="AQ62" s="23">
        <v>2.5500000000000002E-3</v>
      </c>
      <c r="AR62" s="23">
        <v>0</v>
      </c>
      <c r="AS62" s="23">
        <v>7.6999999999999996E-4</v>
      </c>
      <c r="AT62" s="23">
        <v>1.4E-3</v>
      </c>
      <c r="AU62" s="23">
        <v>0</v>
      </c>
      <c r="AV62" s="23">
        <v>3.49E-3</v>
      </c>
      <c r="AW62" s="23">
        <v>5.2599999999999999E-3</v>
      </c>
      <c r="AY62" s="46">
        <v>0</v>
      </c>
      <c r="AZ62" s="23">
        <v>0</v>
      </c>
      <c r="BA62" s="23">
        <v>1.6969999999999999E-2</v>
      </c>
      <c r="BB62" s="23">
        <v>7.8100000000000001E-3</v>
      </c>
      <c r="BC62" s="23">
        <v>7.6400000000000001E-3</v>
      </c>
      <c r="BD62" s="23">
        <v>3.7299999999999998E-3</v>
      </c>
    </row>
    <row r="63" spans="1:56" s="23" customFormat="1">
      <c r="A63" s="23" t="s">
        <v>145</v>
      </c>
      <c r="B63" s="23">
        <v>1.5399999999999999E-3</v>
      </c>
      <c r="C63" s="23">
        <v>2.4399999999999999E-3</v>
      </c>
      <c r="D63" s="23">
        <v>3.9100000000000003E-3</v>
      </c>
      <c r="G63" s="46"/>
      <c r="P63" s="46">
        <v>4.2607688703727095E-3</v>
      </c>
      <c r="Q63" s="23">
        <v>0</v>
      </c>
      <c r="R63" s="23">
        <v>0</v>
      </c>
      <c r="S63" s="23">
        <v>5.381580664618666E-3</v>
      </c>
      <c r="T63" s="23">
        <v>1.1523267264234316E-3</v>
      </c>
      <c r="U63" s="23">
        <v>2.9088488827168292E-3</v>
      </c>
      <c r="V63" s="77"/>
      <c r="X63" s="46"/>
      <c r="AE63" s="46"/>
      <c r="AI63" s="77"/>
      <c r="AM63" s="46">
        <v>0</v>
      </c>
      <c r="AN63" s="23">
        <v>3.2299999999999998E-3</v>
      </c>
      <c r="AO63" s="23">
        <v>3.0000000000000001E-3</v>
      </c>
      <c r="AP63" s="23">
        <v>5.3499999999999997E-3</v>
      </c>
      <c r="AQ63" s="23">
        <v>1.83E-3</v>
      </c>
      <c r="AR63" s="23">
        <v>7.8399999999999997E-3</v>
      </c>
      <c r="AS63" s="23">
        <v>7.1799999999999998E-3</v>
      </c>
      <c r="AT63" s="23">
        <v>0</v>
      </c>
      <c r="AU63" s="23">
        <v>1.0000000000000001E-5</v>
      </c>
      <c r="AV63" s="23">
        <v>2.3500000000000001E-3</v>
      </c>
      <c r="AW63" s="23">
        <v>7.2700000000000004E-3</v>
      </c>
      <c r="AY63" s="46">
        <v>4.2399999999999998E-3</v>
      </c>
      <c r="AZ63" s="23">
        <v>1.7239999999999998E-2</v>
      </c>
      <c r="BA63" s="23">
        <v>1.1780000000000001E-2</v>
      </c>
      <c r="BB63" s="23">
        <v>8.1700000000000002E-3</v>
      </c>
      <c r="BC63" s="23">
        <v>3.5000000000000001E-3</v>
      </c>
      <c r="BD63" s="23">
        <v>0</v>
      </c>
    </row>
    <row r="64" spans="1:56" s="23" customFormat="1">
      <c r="A64" s="23" t="s">
        <v>133</v>
      </c>
      <c r="G64" s="46">
        <v>2.0969999999999999E-2</v>
      </c>
      <c r="H64" s="23">
        <v>1.4E-2</v>
      </c>
      <c r="I64" s="23">
        <v>1.985E-2</v>
      </c>
      <c r="J64" s="23">
        <v>1.7250000000000001E-2</v>
      </c>
      <c r="K64" s="23">
        <v>2.1139999999999999E-2</v>
      </c>
      <c r="L64" s="23">
        <v>1.9E-2</v>
      </c>
      <c r="P64" s="46">
        <v>2.2684093422547662E-2</v>
      </c>
      <c r="Q64" s="23">
        <v>1.7598908667536363E-2</v>
      </c>
      <c r="R64" s="23">
        <v>2.7239223049839386E-2</v>
      </c>
      <c r="S64" s="23">
        <v>1.8962951366971067E-2</v>
      </c>
      <c r="T64" s="23">
        <v>1.8556949880065652E-2</v>
      </c>
      <c r="U64" s="23">
        <v>2.0571859108698399E-2</v>
      </c>
      <c r="V64" s="77"/>
      <c r="X64" s="46">
        <v>1.9060000000000001E-2</v>
      </c>
      <c r="Y64" s="23">
        <v>1.6899999999999998E-2</v>
      </c>
      <c r="Z64" s="23">
        <v>1.8249999999999999E-2</v>
      </c>
      <c r="AA64" s="23">
        <v>1.453E-2</v>
      </c>
      <c r="AB64" s="23">
        <v>2.002E-2</v>
      </c>
      <c r="AC64" s="23">
        <v>1.9879999999999998E-2</v>
      </c>
      <c r="AE64" s="46"/>
      <c r="AI64" s="77"/>
      <c r="AM64" s="46">
        <v>1.5939999999999999E-2</v>
      </c>
      <c r="AN64" s="23">
        <v>1.7579999999999998E-2</v>
      </c>
      <c r="AO64" s="23">
        <v>1.393E-2</v>
      </c>
      <c r="AP64" s="23">
        <v>1.434E-2</v>
      </c>
      <c r="AQ64" s="23">
        <v>1.7850000000000001E-2</v>
      </c>
      <c r="AR64" s="23">
        <v>1.2319999999999999E-2</v>
      </c>
      <c r="AS64" s="23">
        <v>1.6029999999999999E-2</v>
      </c>
      <c r="AT64" s="23">
        <v>1.857E-2</v>
      </c>
      <c r="AU64" s="23">
        <v>1.1480000000000001E-2</v>
      </c>
      <c r="AV64" s="23">
        <v>1.406E-2</v>
      </c>
      <c r="AW64" s="23">
        <v>1.174E-2</v>
      </c>
      <c r="AY64" s="46">
        <v>2.137E-2</v>
      </c>
      <c r="AZ64" s="23">
        <v>1.495E-2</v>
      </c>
      <c r="BA64" s="23">
        <v>1.354E-2</v>
      </c>
      <c r="BB64" s="23">
        <v>1.7389999999999999E-2</v>
      </c>
      <c r="BC64" s="23">
        <v>1.585E-2</v>
      </c>
      <c r="BD64" s="23">
        <v>1.391E-2</v>
      </c>
    </row>
    <row r="65" spans="1:61" s="23" customFormat="1">
      <c r="A65" s="23" t="s">
        <v>134</v>
      </c>
      <c r="G65" s="46">
        <v>2.7799999999999999E-3</v>
      </c>
      <c r="H65" s="23">
        <v>2.8500000000000001E-3</v>
      </c>
      <c r="I65" s="23">
        <v>1.01E-3</v>
      </c>
      <c r="J65" s="23">
        <v>4.5300000000000002E-3</v>
      </c>
      <c r="K65" s="23">
        <v>1.75E-3</v>
      </c>
      <c r="L65" s="23">
        <v>2.5000000000000001E-3</v>
      </c>
      <c r="P65" s="46">
        <v>3.9607147245718137E-3</v>
      </c>
      <c r="Q65" s="23">
        <v>2.4863139053710949E-3</v>
      </c>
      <c r="R65" s="23">
        <v>3.6129074050695056E-3</v>
      </c>
      <c r="S65" s="23">
        <v>6.9405901050652984E-3</v>
      </c>
      <c r="T65" s="23">
        <v>4.5793763413710395E-3</v>
      </c>
      <c r="U65" s="23">
        <v>3.2237242772377231E-3</v>
      </c>
      <c r="V65" s="77"/>
      <c r="X65" s="46">
        <v>7.7999999999999999E-4</v>
      </c>
      <c r="Y65" s="23">
        <v>1.8500000000000001E-3</v>
      </c>
      <c r="Z65" s="23">
        <v>1.5200000000000001E-3</v>
      </c>
      <c r="AA65" s="23">
        <v>1.4E-3</v>
      </c>
      <c r="AB65" s="23">
        <v>2.0000000000000002E-5</v>
      </c>
      <c r="AC65" s="23">
        <v>4.3099999999999996E-3</v>
      </c>
      <c r="AE65" s="46"/>
      <c r="AI65" s="77"/>
      <c r="AM65" s="46">
        <v>4.4900000000000001E-3</v>
      </c>
      <c r="AN65" s="23">
        <v>5.0400000000000002E-3</v>
      </c>
      <c r="AO65" s="23">
        <v>2.6199999999999999E-3</v>
      </c>
      <c r="AP65" s="23">
        <v>1.75E-3</v>
      </c>
      <c r="AQ65" s="23">
        <v>5.4099999999999999E-3</v>
      </c>
      <c r="AR65" s="23">
        <v>3.8E-3</v>
      </c>
      <c r="AS65" s="23">
        <v>3.2799999999999999E-3</v>
      </c>
      <c r="AT65" s="23">
        <v>5.2399999999999999E-3</v>
      </c>
      <c r="AU65" s="23">
        <v>1.6900000000000001E-3</v>
      </c>
      <c r="AV65" s="23">
        <v>5.5999999999999999E-3</v>
      </c>
      <c r="AW65" s="23">
        <v>5.7600000000000004E-3</v>
      </c>
      <c r="AY65" s="46">
        <v>3.7000000000000002E-3</v>
      </c>
      <c r="AZ65" s="23">
        <v>5.96E-3</v>
      </c>
      <c r="BA65" s="23">
        <v>4.5399999999999998E-3</v>
      </c>
      <c r="BB65" s="23">
        <v>5.2500000000000003E-3</v>
      </c>
      <c r="BC65" s="23">
        <v>4.1200000000000004E-3</v>
      </c>
      <c r="BD65" s="23">
        <v>3.8800000000000002E-3</v>
      </c>
    </row>
    <row r="66" spans="1:61" s="23" customFormat="1">
      <c r="A66" s="23" t="s">
        <v>98</v>
      </c>
      <c r="B66" s="23">
        <f t="shared" ref="B66:D66" si="26">SUM(B54:B65)</f>
        <v>4.0128400000000006</v>
      </c>
      <c r="C66" s="23">
        <f t="shared" si="26"/>
        <v>4.0066199999999998</v>
      </c>
      <c r="D66" s="23">
        <f t="shared" si="26"/>
        <v>4.0041000000000002</v>
      </c>
      <c r="G66" s="46">
        <f t="shared" ref="G66:L66" si="27">SUM(G54:G65)</f>
        <v>3.9966900000000001</v>
      </c>
      <c r="H66" s="23">
        <f t="shared" si="27"/>
        <v>4.00427</v>
      </c>
      <c r="I66" s="23">
        <f t="shared" si="27"/>
        <v>3.9946700000000002</v>
      </c>
      <c r="J66" s="23">
        <f t="shared" si="27"/>
        <v>4.0270100000000006</v>
      </c>
      <c r="K66" s="23">
        <f t="shared" si="27"/>
        <v>4.0009199999999998</v>
      </c>
      <c r="L66" s="23">
        <f t="shared" si="27"/>
        <v>3.9910400000000004</v>
      </c>
      <c r="P66" s="46">
        <v>4.0114538806267452</v>
      </c>
      <c r="Q66" s="23">
        <v>3.9981425377828272</v>
      </c>
      <c r="R66" s="23">
        <v>4.0053650936890692</v>
      </c>
      <c r="S66" s="23">
        <v>4.0049153668027335</v>
      </c>
      <c r="T66" s="23">
        <v>3.9914652316626693</v>
      </c>
      <c r="U66" s="23">
        <v>4.0068343774775919</v>
      </c>
      <c r="V66" s="46"/>
      <c r="X66" s="46">
        <f>SUM(X54:X65)</f>
        <v>3.9844900000000005</v>
      </c>
      <c r="Y66" s="23">
        <f>SUM(Y54:Y65)</f>
        <v>3.9793200000000004</v>
      </c>
      <c r="Z66" s="23">
        <f t="shared" ref="Z66:AC66" si="28">SUM(Z54:Z65)</f>
        <v>3.9879900000000004</v>
      </c>
      <c r="AA66" s="23">
        <f t="shared" si="28"/>
        <v>3.9907300000000001</v>
      </c>
      <c r="AB66" s="23">
        <f t="shared" si="28"/>
        <v>3.9743599999999999</v>
      </c>
      <c r="AC66" s="23">
        <f t="shared" si="28"/>
        <v>3.9832199999999998</v>
      </c>
      <c r="AE66" s="46">
        <f>SUM(AE54:AE65)</f>
        <v>3.9840160000000004</v>
      </c>
      <c r="AF66" s="23">
        <v>3.9954170438076009</v>
      </c>
      <c r="AG66" s="23">
        <v>3.9955967180911505</v>
      </c>
      <c r="AH66" s="23">
        <v>3.9873059673161362</v>
      </c>
      <c r="AI66" s="46"/>
      <c r="AM66" s="46">
        <f t="shared" ref="AM66:AW66" si="29">SUM(AM54:AM65)</f>
        <v>4.0056599999999989</v>
      </c>
      <c r="AN66" s="23">
        <f t="shared" si="29"/>
        <v>4.0365199999999994</v>
      </c>
      <c r="AO66" s="23">
        <f t="shared" si="29"/>
        <v>3.9921700000000002</v>
      </c>
      <c r="AP66" s="23">
        <f t="shared" si="29"/>
        <v>4.0076600000000004</v>
      </c>
      <c r="AQ66" s="23">
        <f t="shared" si="29"/>
        <v>3.99444</v>
      </c>
      <c r="AR66" s="23">
        <f t="shared" si="29"/>
        <v>4.0042599999999995</v>
      </c>
      <c r="AS66" s="23">
        <f t="shared" si="29"/>
        <v>4.011400000000001</v>
      </c>
      <c r="AT66" s="23">
        <f t="shared" si="29"/>
        <v>3.99905</v>
      </c>
      <c r="AU66" s="23">
        <f t="shared" si="29"/>
        <v>4.0004200000000001</v>
      </c>
      <c r="AV66" s="23">
        <f t="shared" si="29"/>
        <v>4.0041099999999998</v>
      </c>
      <c r="AW66" s="23">
        <f t="shared" si="29"/>
        <v>4.0107800000000005</v>
      </c>
      <c r="AY66" s="46">
        <f>SUM(AY54:AY65)</f>
        <v>3.9949600000000003</v>
      </c>
      <c r="AZ66" s="23">
        <f t="shared" ref="AZ66" si="30">SUM(AZ54:AZ65)</f>
        <v>4.0032800000000002</v>
      </c>
      <c r="BA66" s="23">
        <f>SUM(BA54:BA65)</f>
        <v>4.0204200000000005</v>
      </c>
      <c r="BB66" s="23">
        <f t="shared" ref="BB66:BD66" si="31">SUM(BB54:BB65)</f>
        <v>4.0001299999999995</v>
      </c>
      <c r="BC66" s="23">
        <f t="shared" si="31"/>
        <v>4.01173</v>
      </c>
      <c r="BD66" s="23">
        <f t="shared" si="31"/>
        <v>3.9883999999999999</v>
      </c>
    </row>
    <row r="67" spans="1:61">
      <c r="G67" s="45"/>
      <c r="P67" s="45"/>
      <c r="V67" s="76"/>
      <c r="X67" s="45"/>
      <c r="AE67" s="45"/>
      <c r="AI67" s="76"/>
      <c r="AM67" s="45"/>
      <c r="AY67" s="45"/>
    </row>
    <row r="68" spans="1:61" s="24" customFormat="1">
      <c r="A68" s="24" t="s">
        <v>99</v>
      </c>
      <c r="B68" s="24">
        <f t="shared" ref="B68:D68" si="32">B59/(B59+B57)*100</f>
        <v>90.524932714518826</v>
      </c>
      <c r="C68" s="24">
        <f t="shared" si="32"/>
        <v>90.497103196308231</v>
      </c>
      <c r="D68" s="24">
        <f t="shared" si="32"/>
        <v>90.735007699365283</v>
      </c>
      <c r="G68" s="47">
        <f t="shared" ref="G68:L68" si="33">G59/(G59+G57)*100</f>
        <v>91.870264748446402</v>
      </c>
      <c r="H68" s="24">
        <f t="shared" si="33"/>
        <v>92.069968383327094</v>
      </c>
      <c r="I68" s="24">
        <f t="shared" si="33"/>
        <v>92.065464204618479</v>
      </c>
      <c r="J68" s="24">
        <f t="shared" si="33"/>
        <v>91.938665947329739</v>
      </c>
      <c r="K68" s="24">
        <f t="shared" si="33"/>
        <v>91.873967018518414</v>
      </c>
      <c r="L68" s="24">
        <f t="shared" si="33"/>
        <v>91.269483447120962</v>
      </c>
      <c r="P68" s="47">
        <v>91.644254622233291</v>
      </c>
      <c r="Q68" s="24">
        <v>92.285049233304278</v>
      </c>
      <c r="R68" s="24">
        <v>91.976457246903422</v>
      </c>
      <c r="S68" s="24">
        <v>91.609935306107658</v>
      </c>
      <c r="T68" s="24">
        <v>91.671617824167001</v>
      </c>
      <c r="U68" s="24">
        <v>92.082258927217126</v>
      </c>
      <c r="V68" s="78"/>
      <c r="X68" s="47">
        <f t="shared" ref="X68:AC68" si="34">X59/(X59+X57)*100</f>
        <v>90.727824731271028</v>
      </c>
      <c r="Y68" s="24">
        <f t="shared" si="34"/>
        <v>91.438455995995895</v>
      </c>
      <c r="Z68" s="24">
        <f t="shared" si="34"/>
        <v>91.390544471926532</v>
      </c>
      <c r="AA68" s="24">
        <f t="shared" si="34"/>
        <v>90.465548944202467</v>
      </c>
      <c r="AB68" s="24">
        <f t="shared" si="34"/>
        <v>91.344745438566434</v>
      </c>
      <c r="AC68" s="24">
        <f t="shared" si="34"/>
        <v>91.223580963467739</v>
      </c>
      <c r="AE68" s="47">
        <f>AE59/(AE59+AE57)*100</f>
        <v>91.71958789172993</v>
      </c>
      <c r="AF68" s="24">
        <f t="shared" ref="AF68:AH68" si="35">AF59/(AF59+AF57)*100</f>
        <v>91.272333236634182</v>
      </c>
      <c r="AG68" s="24">
        <f t="shared" si="35"/>
        <v>91.751696644677523</v>
      </c>
      <c r="AH68" s="24">
        <f t="shared" si="35"/>
        <v>91.699318297655452</v>
      </c>
      <c r="AI68" s="78"/>
      <c r="AM68" s="47">
        <f t="shared" ref="AM68:AW68" si="36">AM59/(AM59+AM57)*100</f>
        <v>91.323982430768737</v>
      </c>
      <c r="AN68" s="24">
        <f t="shared" si="36"/>
        <v>91.504765873222567</v>
      </c>
      <c r="AO68" s="24">
        <f t="shared" si="36"/>
        <v>91.725900315674195</v>
      </c>
      <c r="AP68" s="24">
        <f t="shared" si="36"/>
        <v>91.549213279731646</v>
      </c>
      <c r="AQ68" s="24">
        <f t="shared" si="36"/>
        <v>90.957154590501887</v>
      </c>
      <c r="AR68" s="24">
        <f t="shared" si="36"/>
        <v>91.768939940855304</v>
      </c>
      <c r="AS68" s="24">
        <f t="shared" si="36"/>
        <v>91.582003673153068</v>
      </c>
      <c r="AT68" s="24">
        <f t="shared" si="36"/>
        <v>91.538605546789327</v>
      </c>
      <c r="AU68" s="24">
        <f t="shared" si="36"/>
        <v>91.593393312743387</v>
      </c>
      <c r="AV68" s="24">
        <f t="shared" si="36"/>
        <v>91.475350152053807</v>
      </c>
      <c r="AW68" s="24">
        <f t="shared" si="36"/>
        <v>91.581832211372159</v>
      </c>
      <c r="AY68" s="47">
        <f>AY59/(AY59+AY57)*100</f>
        <v>90.867757859184209</v>
      </c>
      <c r="AZ68" s="24">
        <f t="shared" ref="AZ68" si="37">AZ59/(AZ59+AZ57)*100</f>
        <v>91.826153713074703</v>
      </c>
      <c r="BA68" s="24">
        <f>BA59/(BA59+BA57)*100</f>
        <v>90.985501379552787</v>
      </c>
      <c r="BB68" s="24">
        <f t="shared" ref="BB68:BD68" si="38">BB59/(BB59+BB57)*100</f>
        <v>91.359156790929248</v>
      </c>
      <c r="BC68" s="24">
        <f t="shared" si="38"/>
        <v>92.041351364286598</v>
      </c>
      <c r="BD68" s="24">
        <f t="shared" si="38"/>
        <v>91.56192146545844</v>
      </c>
    </row>
    <row r="69" spans="1:61">
      <c r="G69" s="47"/>
      <c r="H69" s="24"/>
      <c r="I69" s="24"/>
      <c r="J69" s="24"/>
      <c r="K69" s="24"/>
      <c r="L69" s="24"/>
      <c r="M69" s="24"/>
      <c r="P69" s="45"/>
      <c r="X69" s="47"/>
      <c r="Y69" s="24"/>
      <c r="Z69" s="24"/>
      <c r="AA69" s="24"/>
      <c r="AB69" s="24"/>
      <c r="AC69" s="24"/>
      <c r="AE69" s="45"/>
      <c r="AM69" s="47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Y69" s="45"/>
    </row>
    <row r="70" spans="1:61">
      <c r="A70" t="s">
        <v>152</v>
      </c>
      <c r="B70" s="3">
        <f>B59/(B$59+B$60+B$57)*100</f>
        <v>88.608618990820915</v>
      </c>
      <c r="C70" s="3">
        <f>C59/(C$59+C$60+C$57)*100</f>
        <v>88.903264175452691</v>
      </c>
      <c r="D70" s="3">
        <f>D59/(D$59+D$60+D$57)*100</f>
        <v>89.037655581997768</v>
      </c>
      <c r="E70" s="3"/>
      <c r="F70" s="3"/>
      <c r="G70" s="43">
        <f t="shared" ref="G70:L70" si="39">G59/(G$59+G$60+G$57)*100</f>
        <v>90.638615056743618</v>
      </c>
      <c r="H70" s="3">
        <f t="shared" si="39"/>
        <v>90.877973554511257</v>
      </c>
      <c r="I70" s="3">
        <f t="shared" si="39"/>
        <v>90.857777073093388</v>
      </c>
      <c r="J70" s="3">
        <f t="shared" si="39"/>
        <v>90.892072788119634</v>
      </c>
      <c r="K70" s="3">
        <f t="shared" si="39"/>
        <v>90.749771808579993</v>
      </c>
      <c r="L70" s="3">
        <f t="shared" si="39"/>
        <v>89.894851475727037</v>
      </c>
      <c r="M70" s="3"/>
      <c r="N70" s="3"/>
      <c r="O70" s="3"/>
      <c r="P70" s="43">
        <f t="shared" ref="P70:U70" si="40">P59/(P$59+P$60+P$57)*100</f>
        <v>89.972807881773406</v>
      </c>
      <c r="Q70" s="3">
        <f t="shared" si="40"/>
        <v>90.325611255079124</v>
      </c>
      <c r="R70" s="3">
        <f t="shared" si="40"/>
        <v>90.265139937143886</v>
      </c>
      <c r="S70" s="3">
        <f t="shared" si="40"/>
        <v>89.779949941967416</v>
      </c>
      <c r="T70" s="3">
        <f t="shared" si="40"/>
        <v>89.89040923333701</v>
      </c>
      <c r="U70" s="3">
        <f t="shared" si="40"/>
        <v>90.512810452387498</v>
      </c>
      <c r="V70" s="3"/>
      <c r="W70" s="3"/>
      <c r="X70" s="43">
        <f t="shared" ref="X70:AC70" si="41">X59/(X$59+X$60+X$57)*100</f>
        <v>89.032933408486997</v>
      </c>
      <c r="Y70" s="3">
        <f t="shared" si="41"/>
        <v>89.710977044367951</v>
      </c>
      <c r="Z70" s="3">
        <f t="shared" si="41"/>
        <v>89.542176649247637</v>
      </c>
      <c r="AA70" s="3">
        <f t="shared" si="41"/>
        <v>88.73477726525465</v>
      </c>
      <c r="AB70" s="3">
        <f t="shared" si="41"/>
        <v>89.526688444307197</v>
      </c>
      <c r="AC70" s="3">
        <f t="shared" si="41"/>
        <v>89.456198071196653</v>
      </c>
      <c r="AD70" s="3"/>
      <c r="AE70" s="43">
        <f>AE59/(AE$59+AE$60+AE$57)*100</f>
        <v>90.810047492071504</v>
      </c>
      <c r="AF70" s="3">
        <f>AF59/(AF$59+AF$60+AF$57)*100</f>
        <v>85.206897925046803</v>
      </c>
      <c r="AG70" s="3">
        <f>AG59/(AG$59+AG$60+AG$57)*100</f>
        <v>90.81997760779187</v>
      </c>
      <c r="AH70" s="3">
        <f t="shared" ref="AH70" si="42">AH59/(AH$59+AH$60+AH$57)*100</f>
        <v>90.728221129601621</v>
      </c>
      <c r="AI70" s="3"/>
      <c r="AM70" s="43">
        <f t="shared" ref="AM70:AU70" si="43">AM59/(AM$59+AM$60+AM$57)*100</f>
        <v>90.132437681067145</v>
      </c>
      <c r="AN70" s="3">
        <f t="shared" si="43"/>
        <v>90.499322594437544</v>
      </c>
      <c r="AO70" s="3">
        <f t="shared" si="43"/>
        <v>90.670572502069675</v>
      </c>
      <c r="AP70" s="3">
        <f t="shared" si="43"/>
        <v>90.331834229993277</v>
      </c>
      <c r="AQ70" s="3">
        <f t="shared" si="43"/>
        <v>89.928959015644068</v>
      </c>
      <c r="AR70" s="3">
        <f t="shared" si="43"/>
        <v>90.771899943402119</v>
      </c>
      <c r="AS70" s="3">
        <f t="shared" si="43"/>
        <v>90.397300681640758</v>
      </c>
      <c r="AT70" s="3">
        <f t="shared" si="43"/>
        <v>90.542399424375176</v>
      </c>
      <c r="AU70" s="3">
        <f t="shared" si="43"/>
        <v>90.080400629681677</v>
      </c>
      <c r="AV70" s="3">
        <f>AV59/(AV$59+AV$60+AV$57)*100</f>
        <v>90.402290031905935</v>
      </c>
      <c r="AW70" s="3">
        <f>AW59/(AW$59+AW$60+AW$57)*100</f>
        <v>90.808163954494603</v>
      </c>
      <c r="AY70" s="43">
        <f>AY59/(AY$59+AY$60+AY$57)*100</f>
        <v>89.988100215482589</v>
      </c>
      <c r="AZ70" s="3">
        <f t="shared" ref="AZ70:BD70" si="44">AZ59/(AZ$59+AZ$60+AZ$57)*100</f>
        <v>90.87402223577628</v>
      </c>
      <c r="BA70" s="3">
        <f t="shared" si="44"/>
        <v>89.803536035917631</v>
      </c>
      <c r="BB70" s="3">
        <f t="shared" si="44"/>
        <v>90.525134290066546</v>
      </c>
      <c r="BC70" s="3">
        <f t="shared" si="44"/>
        <v>90.803735375898427</v>
      </c>
      <c r="BD70" s="3">
        <f t="shared" si="44"/>
        <v>90.229005190357555</v>
      </c>
      <c r="BE70" s="3"/>
    </row>
    <row r="71" spans="1:61">
      <c r="A71" t="s">
        <v>150</v>
      </c>
      <c r="B71" s="3">
        <f>B57/(B$59+B$60+B$57)*100</f>
        <v>9.2744904838458737</v>
      </c>
      <c r="C71" s="3">
        <f>C57/(C$59+C$60+C$57)*100</f>
        <v>9.3355313610208306</v>
      </c>
      <c r="D71" s="3">
        <f>D57/(D$59+D$60+D$57)*100</f>
        <v>9.0916749152328205</v>
      </c>
      <c r="E71" s="3"/>
      <c r="F71" s="3"/>
      <c r="G71" s="43">
        <f t="shared" ref="G71:L71" si="45">G57/(G$59+G$60+G$57)*100</f>
        <v>8.0207447534460847</v>
      </c>
      <c r="H71" s="3">
        <f t="shared" si="45"/>
        <v>7.8273645163643195</v>
      </c>
      <c r="I71" s="3">
        <f t="shared" si="45"/>
        <v>7.8304529358913371</v>
      </c>
      <c r="J71" s="3">
        <f t="shared" si="45"/>
        <v>7.9695670361848974</v>
      </c>
      <c r="K71" s="3">
        <f t="shared" si="45"/>
        <v>8.0266005998174457</v>
      </c>
      <c r="L71" s="3">
        <f t="shared" si="45"/>
        <v>8.5990241117355044</v>
      </c>
      <c r="M71" s="3"/>
      <c r="N71" s="3"/>
      <c r="O71" s="3"/>
      <c r="P71" s="43">
        <f t="shared" ref="P71:U71" si="46">P57/(P$59+P$60+P$57)*100</f>
        <v>8.2033497536945834</v>
      </c>
      <c r="Q71" s="3">
        <f t="shared" si="46"/>
        <v>7.5511434364944536</v>
      </c>
      <c r="R71" s="3">
        <f t="shared" si="46"/>
        <v>7.8742564247254938</v>
      </c>
      <c r="S71" s="3">
        <f t="shared" si="46"/>
        <v>8.2224661081853565</v>
      </c>
      <c r="T71" s="3">
        <f t="shared" si="46"/>
        <v>8.1665590703679811</v>
      </c>
      <c r="U71" s="3">
        <f t="shared" si="46"/>
        <v>7.7827912268999881</v>
      </c>
      <c r="V71" s="3"/>
      <c r="W71" s="3"/>
      <c r="X71" s="43">
        <f t="shared" ref="X71:AC71" si="47">X57/(X$59+X$60+X$57)*100</f>
        <v>9.0989612690232722</v>
      </c>
      <c r="Y71" s="3">
        <f t="shared" si="47"/>
        <v>8.3997971011364498</v>
      </c>
      <c r="Z71" s="3">
        <f t="shared" si="47"/>
        <v>8.4353298495273386</v>
      </c>
      <c r="AA71" s="3">
        <f t="shared" si="47"/>
        <v>9.3520395405380956</v>
      </c>
      <c r="AB71" s="3">
        <f t="shared" si="47"/>
        <v>8.4829868954944132</v>
      </c>
      <c r="AC71" s="3">
        <f t="shared" si="47"/>
        <v>8.6063830360075624</v>
      </c>
      <c r="AD71" s="3"/>
      <c r="AE71" s="43">
        <f>AE57/(AE$59+AE$60+AE$57)*100</f>
        <v>8.1982991211600069</v>
      </c>
      <c r="AF71" s="3">
        <f>AF57/(AF$59+AF$60+AF$57)*100</f>
        <v>8.1476761320642002</v>
      </c>
      <c r="AG71" s="3">
        <f>AG57/(AG$59+AG$60+AG$57)*100</f>
        <v>8.1645435825967123</v>
      </c>
      <c r="AH71" s="3">
        <f t="shared" ref="AH71" si="48">AH57/(AH$59+AH$60+AH$57)*100</f>
        <v>8.2127773575390819</v>
      </c>
      <c r="AI71" s="3"/>
      <c r="AM71" s="43">
        <f t="shared" ref="AM71:AU71" si="49">AM57/(AM$59+AM$60+AM$57)*100</f>
        <v>8.5628176965606517</v>
      </c>
      <c r="AN71" s="3">
        <f t="shared" si="49"/>
        <v>8.4018895236525299</v>
      </c>
      <c r="AO71" s="3">
        <f t="shared" si="49"/>
        <v>8.1789042433505283</v>
      </c>
      <c r="AP71" s="3">
        <f t="shared" si="49"/>
        <v>8.3384120712844645</v>
      </c>
      <c r="AQ71" s="3">
        <f t="shared" si="49"/>
        <v>8.9406235042941891</v>
      </c>
      <c r="AR71" s="3">
        <f t="shared" si="49"/>
        <v>8.1416322406944097</v>
      </c>
      <c r="AS71" s="3">
        <f t="shared" si="49"/>
        <v>8.3091012925501548</v>
      </c>
      <c r="AT71" s="3">
        <f t="shared" si="49"/>
        <v>8.3693098850866612</v>
      </c>
      <c r="AU71" s="3">
        <f t="shared" si="49"/>
        <v>8.2677414924300869</v>
      </c>
      <c r="AV71" s="3">
        <f>AV57/(AV$59+AV$60+AV$57)*100</f>
        <v>8.4246506484367156</v>
      </c>
      <c r="AW71" s="3">
        <f>AW57/(AW$59+AW$60+AW$57)*100</f>
        <v>8.3470524916102065</v>
      </c>
      <c r="AY71" s="43">
        <f>AY57/(AY$59+AY$60+AY$57)*100</f>
        <v>9.043836233235778</v>
      </c>
      <c r="AZ71" s="3">
        <f t="shared" ref="AZ71:BD71" si="50">AZ57/(AZ$59+AZ$60+AZ$57)*100</f>
        <v>8.089092913015099</v>
      </c>
      <c r="BA71" s="3">
        <f t="shared" si="50"/>
        <v>8.8973939741237444</v>
      </c>
      <c r="BB71" s="3">
        <f t="shared" si="50"/>
        <v>8.5619605013495814</v>
      </c>
      <c r="BC71" s="3">
        <f t="shared" si="50"/>
        <v>7.8516342269555635</v>
      </c>
      <c r="BD71" s="3">
        <f t="shared" si="50"/>
        <v>8.3152408741991746</v>
      </c>
      <c r="BE71" s="3"/>
    </row>
    <row r="72" spans="1:61">
      <c r="A72" t="s">
        <v>153</v>
      </c>
      <c r="B72" s="3">
        <f>B60/(B$59+B$60+B$57)*100</f>
        <v>2.1168905253331949</v>
      </c>
      <c r="C72" s="3">
        <f>C60/(C$59+C$60+C$57)*100</f>
        <v>1.7612044635264783</v>
      </c>
      <c r="D72" s="3">
        <f>D60/(D$59+D$60+D$57)*100</f>
        <v>1.8706695027694125</v>
      </c>
      <c r="E72" s="3"/>
      <c r="F72" s="3"/>
      <c r="G72" s="43">
        <f t="shared" ref="G72:L72" si="51">G60/(G$59+G$60+G$57)*100</f>
        <v>1.3406401898102949</v>
      </c>
      <c r="H72" s="3">
        <f t="shared" si="51"/>
        <v>1.2946619291244232</v>
      </c>
      <c r="I72" s="3">
        <f t="shared" si="51"/>
        <v>1.3117699910152738</v>
      </c>
      <c r="J72" s="3">
        <f t="shared" si="51"/>
        <v>1.1383601756954611</v>
      </c>
      <c r="K72" s="3">
        <f t="shared" si="51"/>
        <v>1.2236275916025556</v>
      </c>
      <c r="L72" s="3">
        <f t="shared" si="51"/>
        <v>1.506124412537468</v>
      </c>
      <c r="M72" s="3"/>
      <c r="N72" s="3"/>
      <c r="O72" s="3"/>
      <c r="P72" s="43">
        <f t="shared" ref="P72:U72" si="52">P60/(P$59+P$60+P$57)*100</f>
        <v>1.8238423645320201</v>
      </c>
      <c r="Q72" s="3">
        <f t="shared" si="52"/>
        <v>2.123245308426434</v>
      </c>
      <c r="R72" s="3">
        <f t="shared" si="52"/>
        <v>1.8606036381306188</v>
      </c>
      <c r="S72" s="3">
        <f t="shared" si="52"/>
        <v>1.9975839498472203</v>
      </c>
      <c r="T72" s="3">
        <f t="shared" si="52"/>
        <v>1.9430316962950136</v>
      </c>
      <c r="U72" s="3">
        <f t="shared" si="52"/>
        <v>1.7043983207125197</v>
      </c>
      <c r="V72" s="3"/>
      <c r="W72" s="3"/>
      <c r="X72" s="43">
        <f t="shared" ref="X72:AC72" si="53">X60/(X$59+X$60+X$57)*100</f>
        <v>1.8681053224897333</v>
      </c>
      <c r="Y72" s="3">
        <f t="shared" si="53"/>
        <v>1.8892258544956131</v>
      </c>
      <c r="Z72" s="3">
        <f t="shared" si="53"/>
        <v>2.0224935012250258</v>
      </c>
      <c r="AA72" s="3">
        <f t="shared" si="53"/>
        <v>1.913183194207247</v>
      </c>
      <c r="AB72" s="3">
        <f t="shared" si="53"/>
        <v>1.9903246601983824</v>
      </c>
      <c r="AC72" s="3">
        <f t="shared" si="53"/>
        <v>1.9374188927957958</v>
      </c>
      <c r="AD72" s="3"/>
      <c r="AE72" s="43">
        <f>AE60/(AE$59+AE$60+AE$57)*100</f>
        <v>0.99165338676848802</v>
      </c>
      <c r="AF72" s="3">
        <f>AF60/(AF$59+AF$60+AF$57)*100</f>
        <v>6.6454259428890037</v>
      </c>
      <c r="AG72" s="3">
        <f>AG60/(AG$59+AG$60+AG$57)*100</f>
        <v>1.0154788096114249</v>
      </c>
      <c r="AH72" s="3">
        <f t="shared" ref="AH72" si="54">AH60/(AH$59+AH$60+AH$57)*100</f>
        <v>1.059001512859304</v>
      </c>
      <c r="AI72" s="3"/>
      <c r="AM72" s="43">
        <f t="shared" ref="AM72:AU72" si="55">AM60/(AM$59+AM$60+AM$57)*100</f>
        <v>1.304744622372205</v>
      </c>
      <c r="AN72" s="3">
        <f t="shared" si="55"/>
        <v>1.098787881909923</v>
      </c>
      <c r="AO72" s="3">
        <f t="shared" si="55"/>
        <v>1.1505232545798043</v>
      </c>
      <c r="AP72" s="3">
        <f t="shared" si="55"/>
        <v>1.3297536987222596</v>
      </c>
      <c r="AQ72" s="3">
        <f t="shared" si="55"/>
        <v>1.1304174800617373</v>
      </c>
      <c r="AR72" s="3">
        <f t="shared" si="55"/>
        <v>1.0864678159034766</v>
      </c>
      <c r="AS72" s="3">
        <f t="shared" si="55"/>
        <v>1.2935980258090882</v>
      </c>
      <c r="AT72" s="3">
        <f t="shared" si="55"/>
        <v>1.0882906905381671</v>
      </c>
      <c r="AU72" s="3">
        <f t="shared" si="55"/>
        <v>1.651857877888242</v>
      </c>
      <c r="AV72" s="3">
        <f>AV60/(AV$59+AV$60+AV$57)*100</f>
        <v>1.1730593196573418</v>
      </c>
      <c r="AW72" s="3">
        <f>AW60/(AW$59+AW$60+AW$57)*100</f>
        <v>0.84478355389518556</v>
      </c>
      <c r="AY72" s="43">
        <f>AY60/(AY$59+AY$60+AY$57)*100</f>
        <v>0.96806355128163901</v>
      </c>
      <c r="AZ72" s="3">
        <f t="shared" ref="AZ72:BD72" si="56">AZ60/(AZ$59+AZ$60+AZ$57)*100</f>
        <v>1.0368848512086291</v>
      </c>
      <c r="BA72" s="3">
        <f t="shared" si="56"/>
        <v>1.2990699899586253</v>
      </c>
      <c r="BB72" s="3">
        <f t="shared" si="56"/>
        <v>0.91290520858387447</v>
      </c>
      <c r="BC72" s="3">
        <f t="shared" si="56"/>
        <v>1.344630397146005</v>
      </c>
      <c r="BD72" s="3">
        <f t="shared" si="56"/>
        <v>1.4557539354432607</v>
      </c>
      <c r="BE72" s="3"/>
    </row>
    <row r="73" spans="1:61">
      <c r="G73" s="45"/>
      <c r="P73" s="45"/>
      <c r="X73" s="43"/>
      <c r="Y73" s="3"/>
      <c r="Z73" s="3"/>
      <c r="AA73" s="3"/>
      <c r="AB73" s="3"/>
      <c r="AC73" s="3"/>
      <c r="AE73" s="45"/>
      <c r="AM73" s="45"/>
      <c r="AY73" s="45"/>
    </row>
    <row r="74" spans="1:61">
      <c r="G74" s="45"/>
      <c r="P74" s="45"/>
      <c r="X74" s="45"/>
      <c r="AE74" s="45"/>
      <c r="AM74" s="45"/>
      <c r="AY74" s="45"/>
    </row>
    <row r="75" spans="1:61" s="37" customFormat="1">
      <c r="A75" s="39" t="s">
        <v>161</v>
      </c>
      <c r="B75" s="37" t="s">
        <v>157</v>
      </c>
      <c r="C75" s="37" t="s">
        <v>157</v>
      </c>
      <c r="D75" s="37" t="s">
        <v>158</v>
      </c>
      <c r="E75" s="37" t="s">
        <v>158</v>
      </c>
      <c r="G75" s="48" t="s">
        <v>160</v>
      </c>
      <c r="H75" s="37" t="s">
        <v>160</v>
      </c>
      <c r="I75" s="37" t="s">
        <v>160</v>
      </c>
      <c r="J75" s="37" t="s">
        <v>160</v>
      </c>
      <c r="K75" s="37" t="s">
        <v>160</v>
      </c>
      <c r="L75" s="37" t="s">
        <v>160</v>
      </c>
      <c r="M75" s="37" t="s">
        <v>160</v>
      </c>
      <c r="N75" s="37" t="s">
        <v>160</v>
      </c>
      <c r="P75" s="48" t="s">
        <v>160</v>
      </c>
      <c r="Q75" s="37" t="s">
        <v>160</v>
      </c>
      <c r="R75" s="37" t="s">
        <v>160</v>
      </c>
      <c r="S75" s="37" t="s">
        <v>160</v>
      </c>
      <c r="T75" s="37" t="s">
        <v>160</v>
      </c>
      <c r="U75" s="37" t="s">
        <v>160</v>
      </c>
      <c r="X75" s="48" t="s">
        <v>160</v>
      </c>
      <c r="Y75" s="37" t="s">
        <v>160</v>
      </c>
      <c r="Z75" s="37" t="s">
        <v>160</v>
      </c>
      <c r="AA75" s="37" t="s">
        <v>160</v>
      </c>
      <c r="AB75" s="37" t="s">
        <v>160</v>
      </c>
      <c r="AC75" s="37" t="s">
        <v>160</v>
      </c>
      <c r="AE75" s="48" t="s">
        <v>160</v>
      </c>
      <c r="AF75" s="37" t="s">
        <v>160</v>
      </c>
      <c r="AG75" s="37" t="s">
        <v>160</v>
      </c>
      <c r="AH75" s="37" t="s">
        <v>160</v>
      </c>
      <c r="AI75" s="37" t="s">
        <v>160</v>
      </c>
      <c r="AJ75" s="37" t="s">
        <v>160</v>
      </c>
      <c r="AK75" s="37" t="s">
        <v>160</v>
      </c>
      <c r="AM75" s="48" t="s">
        <v>160</v>
      </c>
      <c r="AN75" s="37" t="s">
        <v>160</v>
      </c>
      <c r="AO75" s="37" t="s">
        <v>160</v>
      </c>
      <c r="AP75" s="37" t="s">
        <v>160</v>
      </c>
      <c r="AQ75" s="37" t="s">
        <v>160</v>
      </c>
      <c r="AR75" s="37" t="s">
        <v>160</v>
      </c>
      <c r="AS75" s="37" t="s">
        <v>160</v>
      </c>
      <c r="AT75" s="37" t="s">
        <v>160</v>
      </c>
      <c r="AY75" s="48" t="s">
        <v>160</v>
      </c>
      <c r="AZ75" s="37" t="s">
        <v>160</v>
      </c>
      <c r="BA75" s="37" t="s">
        <v>160</v>
      </c>
      <c r="BB75" s="37" t="s">
        <v>160</v>
      </c>
      <c r="BC75" s="37" t="s">
        <v>160</v>
      </c>
      <c r="BD75" s="37" t="s">
        <v>160</v>
      </c>
      <c r="BE75" s="37" t="s">
        <v>160</v>
      </c>
      <c r="BF75" s="37" t="s">
        <v>160</v>
      </c>
    </row>
    <row r="76" spans="1:61">
      <c r="G76" s="45"/>
      <c r="P76" s="45"/>
      <c r="X76" s="45"/>
      <c r="AE76" s="45"/>
      <c r="AM76" s="45"/>
      <c r="AY76" s="45"/>
    </row>
    <row r="77" spans="1:61" s="3" customFormat="1">
      <c r="A77" s="3" t="s">
        <v>87</v>
      </c>
      <c r="B77" s="3">
        <v>50.26</v>
      </c>
      <c r="C77" s="3">
        <v>50.31</v>
      </c>
      <c r="D77" s="3">
        <v>50.48</v>
      </c>
      <c r="E77" s="3">
        <v>50.71</v>
      </c>
      <c r="G77" s="43">
        <v>53.05</v>
      </c>
      <c r="H77" s="3">
        <v>53.33</v>
      </c>
      <c r="I77" s="3">
        <v>53.13</v>
      </c>
      <c r="J77" s="3">
        <v>52.21</v>
      </c>
      <c r="K77" s="3">
        <v>52.54</v>
      </c>
      <c r="L77" s="3">
        <v>53.36</v>
      </c>
      <c r="M77" s="3">
        <v>53.08</v>
      </c>
      <c r="N77" s="3">
        <v>53.28</v>
      </c>
      <c r="P77" s="43">
        <v>53.01</v>
      </c>
      <c r="Q77" s="3">
        <v>52.56</v>
      </c>
      <c r="R77" s="3">
        <v>53.17</v>
      </c>
      <c r="S77" s="3">
        <v>52.36</v>
      </c>
      <c r="T77" s="3">
        <v>52.31</v>
      </c>
      <c r="U77" s="3">
        <v>52.27</v>
      </c>
      <c r="X77" s="43">
        <v>52.82</v>
      </c>
      <c r="Y77" s="3">
        <v>52.11</v>
      </c>
      <c r="Z77" s="3">
        <v>52.11</v>
      </c>
      <c r="AA77" s="3">
        <v>52.74</v>
      </c>
      <c r="AB77" s="3">
        <v>53.73</v>
      </c>
      <c r="AC77" s="3">
        <v>53.43</v>
      </c>
      <c r="AE77" s="43">
        <v>52</v>
      </c>
      <c r="AF77" s="3">
        <v>52.51</v>
      </c>
      <c r="AG77" s="3">
        <v>52.42</v>
      </c>
      <c r="AH77" s="3">
        <v>53.13</v>
      </c>
      <c r="AI77" s="3">
        <v>53.41</v>
      </c>
      <c r="AJ77" s="3">
        <v>52.26</v>
      </c>
      <c r="AK77" s="3">
        <v>51.79</v>
      </c>
      <c r="AM77" s="43">
        <v>52.786999999999999</v>
      </c>
      <c r="AN77" s="3">
        <v>53.805999999999997</v>
      </c>
      <c r="AO77" s="3">
        <v>53.704000000000001</v>
      </c>
      <c r="AP77" s="3">
        <v>53.271000000000001</v>
      </c>
      <c r="AQ77" s="3">
        <v>53.436</v>
      </c>
      <c r="AR77" s="3">
        <v>52.68</v>
      </c>
      <c r="AS77" s="3">
        <v>52.276000000000003</v>
      </c>
      <c r="AT77" s="3">
        <v>53.031999999999996</v>
      </c>
      <c r="AV77"/>
      <c r="AW77"/>
      <c r="AX77"/>
      <c r="AY77" s="43">
        <v>53.216000000000001</v>
      </c>
      <c r="AZ77" s="3">
        <v>53.103000000000002</v>
      </c>
      <c r="BA77" s="3">
        <v>53.024000000000001</v>
      </c>
      <c r="BB77" s="3">
        <v>53.311</v>
      </c>
      <c r="BC77" s="3">
        <v>53.209000000000003</v>
      </c>
      <c r="BD77" s="3">
        <v>52.386000000000003</v>
      </c>
      <c r="BE77" s="3">
        <v>53.262</v>
      </c>
      <c r="BF77" s="3">
        <v>52.831000000000003</v>
      </c>
      <c r="BG77"/>
      <c r="BH77"/>
      <c r="BI77"/>
    </row>
    <row r="78" spans="1:61" s="3" customFormat="1">
      <c r="A78" s="3" t="s">
        <v>143</v>
      </c>
      <c r="B78" s="3">
        <v>1.08</v>
      </c>
      <c r="C78" s="3">
        <v>0.94</v>
      </c>
      <c r="D78" s="3">
        <v>1.08</v>
      </c>
      <c r="E78" s="3">
        <v>0.95</v>
      </c>
      <c r="G78" s="43">
        <v>0.13</v>
      </c>
      <c r="H78" s="3">
        <v>0.27</v>
      </c>
      <c r="I78" s="3">
        <v>0.18</v>
      </c>
      <c r="J78" s="3">
        <v>0.25</v>
      </c>
      <c r="K78" s="3">
        <v>0.27</v>
      </c>
      <c r="L78" s="3">
        <v>0.2</v>
      </c>
      <c r="M78" s="3">
        <v>0.2</v>
      </c>
      <c r="N78" s="3">
        <v>0.14000000000000001</v>
      </c>
      <c r="P78" s="43">
        <v>0.1</v>
      </c>
      <c r="Q78" s="3">
        <v>0.03</v>
      </c>
      <c r="R78" s="3">
        <v>0.03</v>
      </c>
      <c r="S78" s="3">
        <v>0.01</v>
      </c>
      <c r="T78" s="3">
        <v>7.0000000000000007E-2</v>
      </c>
      <c r="U78" s="3">
        <v>0.04</v>
      </c>
      <c r="X78" s="43">
        <v>0.03</v>
      </c>
      <c r="Y78" s="3">
        <v>0.37</v>
      </c>
      <c r="Z78" s="3">
        <v>0.37</v>
      </c>
      <c r="AA78" s="3">
        <v>0.36</v>
      </c>
      <c r="AB78" s="3">
        <v>0.28999999999999998</v>
      </c>
      <c r="AC78" s="3">
        <v>0.11</v>
      </c>
      <c r="AE78" s="43">
        <v>0.43</v>
      </c>
      <c r="AF78" s="3">
        <v>0.41</v>
      </c>
      <c r="AG78" s="3">
        <v>0.54</v>
      </c>
      <c r="AH78" s="3">
        <v>0.35</v>
      </c>
      <c r="AI78" s="3">
        <v>0.41</v>
      </c>
      <c r="AJ78" s="3">
        <v>0.46</v>
      </c>
      <c r="AK78" s="3">
        <v>0.42</v>
      </c>
      <c r="AM78" s="43">
        <v>0.43</v>
      </c>
      <c r="AN78" s="3">
        <v>0.35699999999999998</v>
      </c>
      <c r="AO78" s="3">
        <v>0.41099999999999998</v>
      </c>
      <c r="AP78" s="3">
        <v>0.40799999999999997</v>
      </c>
      <c r="AQ78" s="3">
        <v>0.498</v>
      </c>
      <c r="AR78" s="3">
        <v>0.47099999999999997</v>
      </c>
      <c r="AS78" s="3">
        <v>0.46500000000000002</v>
      </c>
      <c r="AT78" s="3">
        <v>0.436</v>
      </c>
      <c r="AY78" s="43">
        <v>0.40100000000000002</v>
      </c>
      <c r="AZ78" s="3">
        <v>0.501</v>
      </c>
      <c r="BA78" s="3">
        <v>0.49299999999999999</v>
      </c>
      <c r="BB78" s="3">
        <v>0.52500000000000002</v>
      </c>
      <c r="BC78" s="3">
        <v>0.41799999999999998</v>
      </c>
      <c r="BD78" s="3">
        <v>0.44</v>
      </c>
      <c r="BE78" s="3">
        <v>0.54500000000000004</v>
      </c>
      <c r="BF78" s="3">
        <v>0.49199999999999999</v>
      </c>
    </row>
    <row r="79" spans="1:61" s="3" customFormat="1">
      <c r="A79" s="3" t="s">
        <v>89</v>
      </c>
      <c r="B79" s="3">
        <v>5.84</v>
      </c>
      <c r="C79" s="3">
        <v>5.89</v>
      </c>
      <c r="D79" s="3">
        <v>5.63</v>
      </c>
      <c r="E79" s="3">
        <v>5.36</v>
      </c>
      <c r="G79" s="43">
        <v>4.13</v>
      </c>
      <c r="H79" s="3">
        <v>3.97</v>
      </c>
      <c r="I79" s="3">
        <v>3.89</v>
      </c>
      <c r="J79" s="3">
        <v>4.17</v>
      </c>
      <c r="K79" s="3">
        <v>4.37</v>
      </c>
      <c r="L79" s="3">
        <v>4.55</v>
      </c>
      <c r="M79" s="3">
        <v>4.37</v>
      </c>
      <c r="N79" s="3">
        <v>3.94</v>
      </c>
      <c r="P79" s="43">
        <v>3.45</v>
      </c>
      <c r="Q79" s="3">
        <v>3.74</v>
      </c>
      <c r="R79" s="3">
        <v>3.53</v>
      </c>
      <c r="S79" s="3">
        <v>3.68</v>
      </c>
      <c r="T79" s="3">
        <v>3.68</v>
      </c>
      <c r="U79" s="3">
        <v>3.72</v>
      </c>
      <c r="X79" s="43">
        <v>3.71</v>
      </c>
      <c r="Y79" s="3">
        <v>5.23</v>
      </c>
      <c r="Z79" s="3">
        <v>5.23</v>
      </c>
      <c r="AA79" s="3">
        <v>5.1100000000000003</v>
      </c>
      <c r="AB79" s="3">
        <v>5.25</v>
      </c>
      <c r="AC79" s="3">
        <v>3.69</v>
      </c>
      <c r="AE79" s="43">
        <v>5.67</v>
      </c>
      <c r="AF79" s="3">
        <v>5.73</v>
      </c>
      <c r="AG79" s="3">
        <v>5.69</v>
      </c>
      <c r="AH79" s="3">
        <v>5.77</v>
      </c>
      <c r="AI79" s="3">
        <v>5.59</v>
      </c>
      <c r="AJ79" s="3">
        <v>5.9</v>
      </c>
      <c r="AK79" s="3">
        <v>5.64</v>
      </c>
      <c r="AM79" s="43">
        <v>6.242</v>
      </c>
      <c r="AN79" s="3">
        <v>6.1909999999999998</v>
      </c>
      <c r="AO79" s="3">
        <v>5.9870000000000001</v>
      </c>
      <c r="AP79" s="3">
        <v>6.28</v>
      </c>
      <c r="AQ79" s="3">
        <v>6.1120000000000001</v>
      </c>
      <c r="AR79" s="3">
        <v>5.8</v>
      </c>
      <c r="AS79" s="3">
        <v>5.9859999999999998</v>
      </c>
      <c r="AT79" s="3">
        <v>6.1630000000000003</v>
      </c>
      <c r="AY79" s="43">
        <v>5.3339999999999996</v>
      </c>
      <c r="AZ79" s="3">
        <v>5.62</v>
      </c>
      <c r="BA79" s="3">
        <v>5.52</v>
      </c>
      <c r="BB79" s="3">
        <v>5.61</v>
      </c>
      <c r="BC79" s="3">
        <v>5.5730000000000004</v>
      </c>
      <c r="BD79" s="3">
        <v>5.6589999999999998</v>
      </c>
      <c r="BE79" s="3">
        <v>5.44</v>
      </c>
      <c r="BF79" s="3">
        <v>5.6130000000000004</v>
      </c>
    </row>
    <row r="80" spans="1:61" s="3" customFormat="1">
      <c r="A80" s="3" t="s">
        <v>144</v>
      </c>
      <c r="B80" s="3">
        <v>3.5</v>
      </c>
      <c r="C80" s="3">
        <v>3.06</v>
      </c>
      <c r="D80" s="3">
        <v>3.38</v>
      </c>
      <c r="E80" s="3">
        <v>3.2</v>
      </c>
      <c r="G80" s="43">
        <v>1.95</v>
      </c>
      <c r="H80" s="3">
        <v>2.0299999999999998</v>
      </c>
      <c r="I80" s="3">
        <v>2.1</v>
      </c>
      <c r="J80" s="3">
        <v>2.08</v>
      </c>
      <c r="K80" s="3">
        <v>2.14</v>
      </c>
      <c r="L80" s="3">
        <v>1.99</v>
      </c>
      <c r="M80" s="3">
        <v>1.95</v>
      </c>
      <c r="N80" s="3">
        <v>2.0699999999999998</v>
      </c>
      <c r="P80" s="43">
        <v>2.3199999999999998</v>
      </c>
      <c r="Q80" s="3">
        <v>2.23</v>
      </c>
      <c r="R80" s="3">
        <v>2.44</v>
      </c>
      <c r="S80" s="3">
        <v>2.35</v>
      </c>
      <c r="T80" s="3">
        <v>2.39</v>
      </c>
      <c r="U80" s="3">
        <v>2.89</v>
      </c>
      <c r="X80" s="43">
        <v>2.2799999999999998</v>
      </c>
      <c r="Y80" s="3">
        <v>2.77</v>
      </c>
      <c r="Z80" s="3">
        <v>2.77</v>
      </c>
      <c r="AA80" s="3">
        <v>2.72</v>
      </c>
      <c r="AB80" s="3">
        <v>2.75</v>
      </c>
      <c r="AC80" s="3">
        <v>2.38</v>
      </c>
      <c r="AE80" s="43">
        <v>2.23</v>
      </c>
      <c r="AF80" s="3">
        <v>2.42</v>
      </c>
      <c r="AG80" s="3">
        <v>2.31</v>
      </c>
      <c r="AH80" s="3">
        <v>2.39</v>
      </c>
      <c r="AI80" s="3">
        <v>2.27</v>
      </c>
      <c r="AJ80" s="3">
        <v>2.2200000000000002</v>
      </c>
      <c r="AK80" s="3">
        <v>2.2000000000000002</v>
      </c>
      <c r="AM80" s="43">
        <v>2.3540000000000001</v>
      </c>
      <c r="AN80" s="3">
        <v>2.5150000000000001</v>
      </c>
      <c r="AO80" s="3">
        <v>2.2799999999999998</v>
      </c>
      <c r="AP80" s="3">
        <v>2.2240000000000002</v>
      </c>
      <c r="AQ80" s="3">
        <v>2.36</v>
      </c>
      <c r="AR80" s="3">
        <v>2.3010000000000002</v>
      </c>
      <c r="AS80" s="3">
        <v>2.2709999999999999</v>
      </c>
      <c r="AT80" s="3">
        <v>2.5070000000000001</v>
      </c>
      <c r="AY80" s="43">
        <v>2.3149999999999999</v>
      </c>
      <c r="AZ80" s="3">
        <v>2.1859999999999999</v>
      </c>
      <c r="BA80" s="3">
        <v>2.3730000000000002</v>
      </c>
      <c r="BB80" s="3">
        <v>2.2610000000000001</v>
      </c>
      <c r="BC80" s="3">
        <v>2.177</v>
      </c>
      <c r="BD80" s="3">
        <v>2.4089999999999998</v>
      </c>
      <c r="BE80" s="3">
        <v>2.4649999999999999</v>
      </c>
      <c r="BF80" s="3">
        <v>2.2120000000000002</v>
      </c>
    </row>
    <row r="81" spans="1:61" s="3" customFormat="1">
      <c r="A81" s="3" t="s">
        <v>91</v>
      </c>
      <c r="B81" s="3">
        <v>0.19</v>
      </c>
      <c r="C81" s="3">
        <v>0.15</v>
      </c>
      <c r="D81" s="3">
        <v>0.21</v>
      </c>
      <c r="E81" s="3">
        <v>0.18</v>
      </c>
      <c r="G81" s="43">
        <v>7.0000000000000007E-2</v>
      </c>
      <c r="H81" s="3">
        <v>0.15</v>
      </c>
      <c r="I81" s="3">
        <v>0.09</v>
      </c>
      <c r="J81" s="3">
        <v>0.08</v>
      </c>
      <c r="K81" s="3">
        <v>0.14000000000000001</v>
      </c>
      <c r="L81" s="3">
        <v>0.1</v>
      </c>
      <c r="M81" s="3">
        <v>0.11</v>
      </c>
      <c r="N81" s="3">
        <v>0.05</v>
      </c>
      <c r="P81" s="43">
        <v>0.14000000000000001</v>
      </c>
      <c r="Q81" s="3">
        <v>0.16</v>
      </c>
      <c r="R81" s="3">
        <v>0.15</v>
      </c>
      <c r="S81" s="3">
        <v>0.16</v>
      </c>
      <c r="T81" s="3">
        <v>0.15</v>
      </c>
      <c r="U81" s="3">
        <v>0.06</v>
      </c>
      <c r="X81" s="43">
        <v>0.2</v>
      </c>
      <c r="Y81" s="3">
        <v>7.0000000000000007E-2</v>
      </c>
      <c r="Z81" s="3">
        <v>7.0000000000000007E-2</v>
      </c>
      <c r="AA81" s="3">
        <v>0.17</v>
      </c>
      <c r="AB81" s="3">
        <v>0.16</v>
      </c>
      <c r="AC81" s="3">
        <v>0.1</v>
      </c>
      <c r="AE81" s="43">
        <v>0.03</v>
      </c>
      <c r="AF81" s="3">
        <v>0.18</v>
      </c>
      <c r="AG81" s="3">
        <v>0.09</v>
      </c>
      <c r="AH81" s="3">
        <v>0.12</v>
      </c>
      <c r="AI81" s="3">
        <v>7.0000000000000007E-2</v>
      </c>
      <c r="AJ81" s="3">
        <v>0.13</v>
      </c>
      <c r="AK81" s="3">
        <v>0.16</v>
      </c>
      <c r="AM81" s="43">
        <v>0.14399999999999999</v>
      </c>
      <c r="AN81" s="3">
        <v>0.19</v>
      </c>
      <c r="AO81" s="3">
        <v>0.16300000000000001</v>
      </c>
      <c r="AP81" s="3">
        <v>0.14199999999999999</v>
      </c>
      <c r="AQ81" s="3">
        <v>0.218</v>
      </c>
      <c r="AR81" s="3">
        <v>0.23799999999999999</v>
      </c>
      <c r="AS81" s="3">
        <v>0.183</v>
      </c>
      <c r="AT81" s="3">
        <v>0.04</v>
      </c>
      <c r="AY81" s="43">
        <v>7.0000000000000007E-2</v>
      </c>
      <c r="AZ81" s="3">
        <v>0.23200000000000001</v>
      </c>
      <c r="BA81" s="3">
        <v>4.2000000000000003E-2</v>
      </c>
      <c r="BB81" s="3">
        <v>7.0000000000000001E-3</v>
      </c>
      <c r="BC81" s="3">
        <v>0.11</v>
      </c>
      <c r="BD81" s="3">
        <v>0.14199999999999999</v>
      </c>
      <c r="BE81" s="3">
        <v>0.14099999999999999</v>
      </c>
      <c r="BF81" s="3">
        <v>0.22800000000000001</v>
      </c>
    </row>
    <row r="82" spans="1:61" s="3" customFormat="1">
      <c r="A82" s="3" t="s">
        <v>92</v>
      </c>
      <c r="B82" s="3">
        <v>16.27</v>
      </c>
      <c r="C82" s="3">
        <v>16.12</v>
      </c>
      <c r="D82" s="3">
        <v>16.52</v>
      </c>
      <c r="E82" s="3">
        <v>16.36</v>
      </c>
      <c r="G82" s="43">
        <v>16.809999999999999</v>
      </c>
      <c r="H82" s="3">
        <v>17.149999999999999</v>
      </c>
      <c r="I82" s="3">
        <v>16.8</v>
      </c>
      <c r="J82" s="3">
        <v>16.66</v>
      </c>
      <c r="K82" s="3">
        <v>16.57</v>
      </c>
      <c r="L82" s="3">
        <v>16.55</v>
      </c>
      <c r="M82" s="3">
        <v>17.16</v>
      </c>
      <c r="N82" s="3">
        <v>16.829999999999998</v>
      </c>
      <c r="P82" s="43">
        <v>17.420000000000002</v>
      </c>
      <c r="Q82" s="3">
        <v>17.34</v>
      </c>
      <c r="R82" s="3">
        <v>17.88</v>
      </c>
      <c r="S82" s="3">
        <v>17.3</v>
      </c>
      <c r="T82" s="3">
        <v>17.57</v>
      </c>
      <c r="U82" s="3">
        <v>17.61</v>
      </c>
      <c r="X82" s="43">
        <v>16.95</v>
      </c>
      <c r="Y82" s="3">
        <v>16.2</v>
      </c>
      <c r="Z82" s="3">
        <v>16.2</v>
      </c>
      <c r="AA82" s="3">
        <v>16.32</v>
      </c>
      <c r="AB82" s="3">
        <v>16.79</v>
      </c>
      <c r="AC82" s="3">
        <v>17.87</v>
      </c>
      <c r="AE82" s="43">
        <v>14.96</v>
      </c>
      <c r="AF82" s="3">
        <v>14.98</v>
      </c>
      <c r="AG82" s="3">
        <v>15.15</v>
      </c>
      <c r="AH82" s="3">
        <v>15.26</v>
      </c>
      <c r="AI82" s="3">
        <v>15.31</v>
      </c>
      <c r="AJ82" s="3">
        <v>14.95</v>
      </c>
      <c r="AK82" s="3">
        <v>14.96</v>
      </c>
      <c r="AM82" s="43">
        <v>15.196999999999999</v>
      </c>
      <c r="AN82" s="3">
        <v>15.250999999999999</v>
      </c>
      <c r="AO82" s="3">
        <v>15.646000000000001</v>
      </c>
      <c r="AP82" s="3">
        <v>15.273</v>
      </c>
      <c r="AQ82" s="3">
        <v>15.707000000000001</v>
      </c>
      <c r="AR82" s="3">
        <v>15.369</v>
      </c>
      <c r="AS82" s="3">
        <v>15.223000000000001</v>
      </c>
      <c r="AT82" s="3">
        <v>15.115</v>
      </c>
      <c r="AY82" s="43">
        <v>15.327</v>
      </c>
      <c r="AZ82" s="3">
        <v>15.045</v>
      </c>
      <c r="BA82" s="3">
        <v>15.324</v>
      </c>
      <c r="BB82" s="3">
        <v>15.231</v>
      </c>
      <c r="BC82" s="3">
        <v>15.252000000000001</v>
      </c>
      <c r="BD82" s="3">
        <v>15.262</v>
      </c>
      <c r="BE82" s="3">
        <v>14.954000000000001</v>
      </c>
      <c r="BF82" s="3">
        <v>14.996</v>
      </c>
    </row>
    <row r="83" spans="1:61" s="3" customFormat="1">
      <c r="A83" s="3" t="s">
        <v>93</v>
      </c>
      <c r="B83" s="3">
        <v>20.99</v>
      </c>
      <c r="C83" s="3">
        <v>20.64</v>
      </c>
      <c r="D83" s="3">
        <v>20.53</v>
      </c>
      <c r="E83" s="3">
        <v>20.45</v>
      </c>
      <c r="G83" s="43">
        <v>21.7</v>
      </c>
      <c r="H83" s="3">
        <v>22.04</v>
      </c>
      <c r="I83" s="3">
        <v>21.78</v>
      </c>
      <c r="J83" s="3">
        <v>22.14</v>
      </c>
      <c r="K83" s="3">
        <v>21.91</v>
      </c>
      <c r="L83" s="3">
        <v>21.79</v>
      </c>
      <c r="M83" s="3">
        <v>22.03</v>
      </c>
      <c r="N83" s="3">
        <v>21.53</v>
      </c>
      <c r="P83" s="43">
        <v>21.23</v>
      </c>
      <c r="Q83" s="3">
        <v>20.53</v>
      </c>
      <c r="R83" s="3">
        <v>21.37</v>
      </c>
      <c r="S83" s="3">
        <v>20.8</v>
      </c>
      <c r="T83" s="3">
        <v>21.2</v>
      </c>
      <c r="U83" s="3">
        <v>21.35</v>
      </c>
      <c r="X83" s="43">
        <v>21.27</v>
      </c>
      <c r="Y83" s="3">
        <v>20</v>
      </c>
      <c r="Z83" s="3">
        <v>20</v>
      </c>
      <c r="AA83" s="3">
        <v>20.56</v>
      </c>
      <c r="AB83" s="3">
        <v>20.190000000000001</v>
      </c>
      <c r="AC83" s="3">
        <v>21.31</v>
      </c>
      <c r="AE83" s="43">
        <v>20.32</v>
      </c>
      <c r="AF83" s="3">
        <v>20.23</v>
      </c>
      <c r="AG83" s="3">
        <v>20.09</v>
      </c>
      <c r="AH83" s="3">
        <v>20.28</v>
      </c>
      <c r="AI83" s="3">
        <v>20.58</v>
      </c>
      <c r="AJ83" s="3">
        <v>19.96</v>
      </c>
      <c r="AK83" s="3">
        <v>20.22</v>
      </c>
      <c r="AM83" s="43">
        <v>21.431999999999999</v>
      </c>
      <c r="AN83" s="3">
        <v>20.562000000000001</v>
      </c>
      <c r="AO83" s="3">
        <v>21.291</v>
      </c>
      <c r="AP83" s="3">
        <v>20.234999999999999</v>
      </c>
      <c r="AQ83" s="3">
        <v>21.35</v>
      </c>
      <c r="AR83" s="3">
        <v>20.652000000000001</v>
      </c>
      <c r="AS83" s="3">
        <v>22.003</v>
      </c>
      <c r="AT83" s="3">
        <v>21.062999999999999</v>
      </c>
      <c r="AY83" s="43">
        <v>21.286000000000001</v>
      </c>
      <c r="AZ83" s="3">
        <v>21.818999999999999</v>
      </c>
      <c r="BA83" s="3">
        <v>21.021000000000001</v>
      </c>
      <c r="BB83" s="3">
        <v>20.946000000000002</v>
      </c>
      <c r="BC83" s="3">
        <v>21.484999999999999</v>
      </c>
      <c r="BD83" s="3">
        <v>20.855</v>
      </c>
      <c r="BE83" s="3">
        <v>20.864999999999998</v>
      </c>
      <c r="BF83" s="3">
        <v>20.83</v>
      </c>
    </row>
    <row r="84" spans="1:61" s="3" customFormat="1">
      <c r="A84" s="3" t="s">
        <v>94</v>
      </c>
      <c r="B84" s="3">
        <v>0.84</v>
      </c>
      <c r="C84" s="3">
        <v>0.77</v>
      </c>
      <c r="D84" s="3">
        <v>0.92</v>
      </c>
      <c r="E84" s="3">
        <v>0.77</v>
      </c>
      <c r="G84" s="43">
        <v>0.99</v>
      </c>
      <c r="H84" s="3">
        <v>1.02</v>
      </c>
      <c r="I84" s="3">
        <v>1.01</v>
      </c>
      <c r="J84" s="3">
        <v>1</v>
      </c>
      <c r="K84" s="3">
        <v>0.91</v>
      </c>
      <c r="L84" s="3">
        <v>1.04</v>
      </c>
      <c r="M84" s="3">
        <v>0.98</v>
      </c>
      <c r="N84" s="3">
        <v>1.01</v>
      </c>
      <c r="P84" s="43">
        <v>0.76</v>
      </c>
      <c r="Q84" s="3">
        <v>0.72</v>
      </c>
      <c r="R84" s="3">
        <v>0.7</v>
      </c>
      <c r="S84" s="3">
        <v>0.73</v>
      </c>
      <c r="T84" s="3">
        <v>0.65</v>
      </c>
      <c r="U84" s="3">
        <v>0.76</v>
      </c>
      <c r="X84" s="43">
        <v>0.74</v>
      </c>
      <c r="Y84" s="3">
        <v>1.34</v>
      </c>
      <c r="Z84" s="3">
        <v>1.34</v>
      </c>
      <c r="AA84" s="3">
        <v>1.26</v>
      </c>
      <c r="AB84" s="3">
        <v>1.2</v>
      </c>
      <c r="AC84" s="3">
        <v>0.71</v>
      </c>
      <c r="AE84" s="43">
        <v>2.12</v>
      </c>
      <c r="AF84" s="3">
        <v>1.94</v>
      </c>
      <c r="AG84" s="3">
        <v>2</v>
      </c>
      <c r="AH84" s="3">
        <v>1.93</v>
      </c>
      <c r="AI84" s="3">
        <v>1.94</v>
      </c>
      <c r="AJ84" s="3">
        <v>1.86</v>
      </c>
      <c r="AK84" s="3">
        <v>2</v>
      </c>
      <c r="AM84" s="43">
        <v>1.9630000000000001</v>
      </c>
      <c r="AN84" s="3">
        <v>1.881</v>
      </c>
      <c r="AO84" s="3">
        <v>1.792</v>
      </c>
      <c r="AP84" s="3">
        <v>1.9279999999999999</v>
      </c>
      <c r="AQ84" s="3">
        <v>2.0099999999999998</v>
      </c>
      <c r="AR84" s="3">
        <v>1.9670000000000001</v>
      </c>
      <c r="AS84" s="3">
        <v>1.798</v>
      </c>
      <c r="AT84" s="3">
        <v>1.98</v>
      </c>
      <c r="AY84" s="43">
        <v>1.952</v>
      </c>
      <c r="AZ84" s="3">
        <v>1.9750000000000001</v>
      </c>
      <c r="BA84" s="3">
        <v>1.925</v>
      </c>
      <c r="BB84" s="3">
        <v>2.1360000000000001</v>
      </c>
      <c r="BC84" s="3">
        <v>1.986</v>
      </c>
      <c r="BD84" s="3">
        <v>2.0009999999999999</v>
      </c>
      <c r="BE84" s="3">
        <v>2.008</v>
      </c>
      <c r="BF84" s="3">
        <v>2.0339999999999998</v>
      </c>
    </row>
    <row r="85" spans="1:61" s="3" customFormat="1">
      <c r="A85" s="3" t="s">
        <v>95</v>
      </c>
      <c r="B85" s="3">
        <v>0.05</v>
      </c>
      <c r="C85" s="3">
        <v>0.02</v>
      </c>
      <c r="D85" s="3">
        <v>0.04</v>
      </c>
      <c r="E85" s="3">
        <v>0.03</v>
      </c>
      <c r="G85" s="43">
        <v>0.02</v>
      </c>
      <c r="H85" s="3">
        <v>0</v>
      </c>
      <c r="I85" s="3">
        <v>0</v>
      </c>
      <c r="J85" s="3">
        <v>0.06</v>
      </c>
      <c r="K85" s="3">
        <v>0.02</v>
      </c>
      <c r="L85" s="3">
        <v>0</v>
      </c>
      <c r="M85" s="3">
        <v>0</v>
      </c>
      <c r="N85" s="3">
        <v>0</v>
      </c>
      <c r="P85" s="43">
        <v>0.03</v>
      </c>
      <c r="Q85" s="3">
        <v>0.06</v>
      </c>
      <c r="R85" s="3">
        <v>0.05</v>
      </c>
      <c r="S85" s="3">
        <v>0.05</v>
      </c>
      <c r="T85" s="3">
        <v>0.02</v>
      </c>
      <c r="U85" s="3">
        <v>0.03</v>
      </c>
      <c r="X85" s="43">
        <v>0</v>
      </c>
      <c r="Y85" s="3">
        <v>0.01</v>
      </c>
      <c r="Z85" s="3">
        <v>0.01</v>
      </c>
      <c r="AA85" s="3">
        <v>0.03</v>
      </c>
      <c r="AB85" s="3">
        <v>0.05</v>
      </c>
      <c r="AC85" s="3">
        <v>0.08</v>
      </c>
      <c r="AE85" s="43">
        <v>0.01</v>
      </c>
      <c r="AF85" s="3">
        <v>0.05</v>
      </c>
      <c r="AG85" s="3">
        <v>0.03</v>
      </c>
      <c r="AH85" s="3">
        <v>0.05</v>
      </c>
      <c r="AI85" s="3">
        <v>0.04</v>
      </c>
      <c r="AJ85" s="3">
        <v>0.04</v>
      </c>
      <c r="AK85" s="3">
        <v>0</v>
      </c>
      <c r="AM85" s="43">
        <v>3.4000000000000002E-2</v>
      </c>
      <c r="AN85" s="3">
        <v>0</v>
      </c>
      <c r="AO85" s="3">
        <v>4.1000000000000002E-2</v>
      </c>
      <c r="AP85" s="3">
        <v>2.7E-2</v>
      </c>
      <c r="AQ85" s="3">
        <v>0.127</v>
      </c>
      <c r="AR85" s="3">
        <v>2E-3</v>
      </c>
      <c r="AS85" s="3">
        <v>8.5000000000000006E-2</v>
      </c>
      <c r="AT85" s="3">
        <v>7.1999999999999995E-2</v>
      </c>
      <c r="AY85" s="43">
        <v>0.17899999999999999</v>
      </c>
      <c r="AZ85" s="3">
        <v>9.9000000000000005E-2</v>
      </c>
      <c r="BA85" s="3">
        <v>0.19600000000000001</v>
      </c>
      <c r="BB85" s="3">
        <v>0.19400000000000001</v>
      </c>
      <c r="BC85" s="3">
        <v>0.17799999999999999</v>
      </c>
      <c r="BD85" s="3">
        <v>8.8999999999999996E-2</v>
      </c>
      <c r="BE85" s="3">
        <v>6.9000000000000006E-2</v>
      </c>
      <c r="BF85" s="3">
        <v>0.251</v>
      </c>
    </row>
    <row r="86" spans="1:61" s="3" customFormat="1">
      <c r="A86" s="3" t="s">
        <v>145</v>
      </c>
      <c r="B86" s="3">
        <v>0.14000000000000001</v>
      </c>
      <c r="C86" s="3">
        <v>0.01</v>
      </c>
      <c r="D86" s="3">
        <v>0</v>
      </c>
      <c r="E86" s="3">
        <v>0</v>
      </c>
      <c r="G86" s="43"/>
      <c r="P86" s="43">
        <v>0.08</v>
      </c>
      <c r="Q86" s="3">
        <v>0</v>
      </c>
      <c r="R86" s="3">
        <v>0.05</v>
      </c>
      <c r="S86" s="3">
        <v>0</v>
      </c>
      <c r="T86" s="3">
        <v>7.0000000000000007E-2</v>
      </c>
      <c r="U86" s="3">
        <v>0.04</v>
      </c>
      <c r="X86" s="43"/>
      <c r="AE86" s="43">
        <v>0.01</v>
      </c>
      <c r="AG86" s="3">
        <v>0.01</v>
      </c>
      <c r="AH86" s="3">
        <v>0.01</v>
      </c>
      <c r="AI86" s="3">
        <v>0.06</v>
      </c>
      <c r="AJ86" s="3">
        <v>0.01</v>
      </c>
      <c r="AK86" s="3">
        <v>0.05</v>
      </c>
      <c r="AM86" s="43">
        <v>2.1999999999999999E-2</v>
      </c>
      <c r="AN86" s="3">
        <v>7.4999999999999997E-2</v>
      </c>
      <c r="AO86" s="3">
        <v>0.05</v>
      </c>
      <c r="AP86" s="3">
        <v>3.3000000000000002E-2</v>
      </c>
      <c r="AQ86" s="3">
        <v>0.04</v>
      </c>
      <c r="AR86" s="3">
        <v>6.5000000000000002E-2</v>
      </c>
      <c r="AS86" s="3">
        <v>2.4E-2</v>
      </c>
      <c r="AT86" s="3">
        <v>9.9000000000000005E-2</v>
      </c>
      <c r="AY86" s="43">
        <v>0.188</v>
      </c>
      <c r="AZ86" s="3">
        <v>0</v>
      </c>
      <c r="BA86" s="3">
        <v>0.153</v>
      </c>
      <c r="BB86" s="3">
        <v>0.17499999999999999</v>
      </c>
      <c r="BC86" s="3">
        <v>0.19900000000000001</v>
      </c>
      <c r="BD86" s="3">
        <v>0</v>
      </c>
      <c r="BE86" s="3">
        <v>0.157</v>
      </c>
      <c r="BF86" s="3">
        <v>8.5000000000000006E-2</v>
      </c>
    </row>
    <row r="87" spans="1:61" s="3" customFormat="1">
      <c r="A87" s="3" t="s">
        <v>146</v>
      </c>
      <c r="G87" s="43">
        <v>1.31</v>
      </c>
      <c r="H87" s="3">
        <v>1.08</v>
      </c>
      <c r="I87" s="3">
        <v>1.03</v>
      </c>
      <c r="J87" s="3">
        <v>1.1299999999999999</v>
      </c>
      <c r="K87" s="3">
        <v>1.26</v>
      </c>
      <c r="L87" s="3">
        <v>1.3</v>
      </c>
      <c r="M87" s="3">
        <v>1.44</v>
      </c>
      <c r="N87" s="3">
        <v>1.03</v>
      </c>
      <c r="P87" s="43">
        <v>0.86</v>
      </c>
      <c r="Q87" s="3">
        <v>1.33</v>
      </c>
      <c r="R87" s="3">
        <v>1.22</v>
      </c>
      <c r="S87" s="3">
        <v>1.08</v>
      </c>
      <c r="T87" s="3">
        <v>1.1299999999999999</v>
      </c>
      <c r="U87" s="3">
        <v>1.28</v>
      </c>
      <c r="X87" s="43">
        <v>1.39</v>
      </c>
      <c r="Y87" s="3">
        <v>1.48</v>
      </c>
      <c r="Z87" s="3">
        <v>1.48</v>
      </c>
      <c r="AA87" s="3">
        <v>1.29</v>
      </c>
      <c r="AB87" s="3">
        <v>1.55</v>
      </c>
      <c r="AC87" s="3">
        <v>1.19</v>
      </c>
      <c r="AE87" s="43">
        <v>1.89</v>
      </c>
      <c r="AG87" s="3">
        <v>1.49</v>
      </c>
      <c r="AH87" s="3">
        <v>1.75</v>
      </c>
      <c r="AI87" s="3">
        <v>1.67</v>
      </c>
      <c r="AJ87" s="3">
        <v>1.52</v>
      </c>
      <c r="AK87" s="3">
        <v>1.52</v>
      </c>
      <c r="AM87" s="43">
        <v>1.3080000000000001</v>
      </c>
      <c r="AN87" s="3">
        <v>1.0980000000000001</v>
      </c>
      <c r="AO87" s="3">
        <v>1.1299999999999999</v>
      </c>
      <c r="AP87" s="3">
        <v>1.177</v>
      </c>
      <c r="AQ87" s="3">
        <v>1.3580000000000001</v>
      </c>
      <c r="AR87" s="3">
        <v>1.1779999999999999</v>
      </c>
      <c r="AS87" s="3">
        <v>1.262</v>
      </c>
      <c r="AT87" s="3">
        <v>1.5569999999999999</v>
      </c>
      <c r="AY87" s="43">
        <v>1.4850000000000001</v>
      </c>
      <c r="AZ87" s="3">
        <v>1.4830000000000001</v>
      </c>
      <c r="BA87" s="3">
        <v>1.31</v>
      </c>
      <c r="BB87" s="3">
        <v>1.3260000000000001</v>
      </c>
      <c r="BC87" s="3">
        <v>1.9079999999999999</v>
      </c>
      <c r="BD87" s="3">
        <v>1.4770000000000001</v>
      </c>
      <c r="BE87" s="3">
        <v>1.5720000000000001</v>
      </c>
      <c r="BF87" s="3">
        <v>1.802</v>
      </c>
    </row>
    <row r="88" spans="1:61" s="3" customFormat="1">
      <c r="A88" s="3" t="s">
        <v>147</v>
      </c>
      <c r="G88" s="43">
        <v>0.11</v>
      </c>
      <c r="H88" s="3">
        <v>0.08</v>
      </c>
      <c r="I88" s="3">
        <v>0.06</v>
      </c>
      <c r="J88" s="3">
        <v>0.06</v>
      </c>
      <c r="K88" s="3">
        <v>0.11</v>
      </c>
      <c r="L88" s="3">
        <v>0.03</v>
      </c>
      <c r="M88" s="3">
        <v>0</v>
      </c>
      <c r="N88" s="3">
        <v>0</v>
      </c>
      <c r="P88" s="43">
        <v>0.11</v>
      </c>
      <c r="Q88" s="3">
        <v>0.15</v>
      </c>
      <c r="R88" s="3">
        <v>0.08</v>
      </c>
      <c r="S88" s="3">
        <v>0.17</v>
      </c>
      <c r="T88" s="3">
        <v>0.14000000000000001</v>
      </c>
      <c r="U88" s="3">
        <v>0.15</v>
      </c>
      <c r="X88" s="43">
        <v>0.08</v>
      </c>
      <c r="Y88" s="3">
        <v>0.02</v>
      </c>
      <c r="Z88" s="3">
        <v>0.02</v>
      </c>
      <c r="AA88" s="3">
        <v>0.2</v>
      </c>
      <c r="AB88" s="3">
        <v>0.02</v>
      </c>
      <c r="AC88" s="3">
        <v>0.04</v>
      </c>
      <c r="AE88" s="43">
        <v>0</v>
      </c>
      <c r="AG88" s="3">
        <v>0.12</v>
      </c>
      <c r="AH88" s="3">
        <v>0</v>
      </c>
      <c r="AI88" s="3">
        <v>0.09</v>
      </c>
      <c r="AJ88" s="3">
        <v>0</v>
      </c>
      <c r="AK88" s="3">
        <v>0.11</v>
      </c>
      <c r="AM88" s="43">
        <v>0.114</v>
      </c>
      <c r="AN88" s="3">
        <v>0.129</v>
      </c>
      <c r="AO88" s="3">
        <v>8.7999999999999995E-2</v>
      </c>
      <c r="AP88" s="3">
        <v>8.3000000000000004E-2</v>
      </c>
      <c r="AQ88" s="3">
        <v>0.127</v>
      </c>
      <c r="AR88" s="3">
        <v>8.4000000000000005E-2</v>
      </c>
      <c r="AS88" s="3">
        <v>5.0000000000000001E-3</v>
      </c>
      <c r="AT88" s="3">
        <v>0.109</v>
      </c>
      <c r="AY88" s="43">
        <v>6.2E-2</v>
      </c>
      <c r="AZ88" s="3">
        <v>0.14199999999999999</v>
      </c>
      <c r="BA88" s="3">
        <v>9.7000000000000003E-2</v>
      </c>
      <c r="BB88" s="3">
        <v>0.22600000000000001</v>
      </c>
      <c r="BC88" s="3">
        <v>6.0000000000000001E-3</v>
      </c>
      <c r="BD88" s="3">
        <v>0.221</v>
      </c>
      <c r="BE88" s="3">
        <v>9.4E-2</v>
      </c>
      <c r="BF88" s="3">
        <v>0.124</v>
      </c>
    </row>
    <row r="89" spans="1:61" s="3" customFormat="1">
      <c r="A89" s="3" t="s">
        <v>98</v>
      </c>
      <c r="B89" s="3">
        <v>99.159999999999982</v>
      </c>
      <c r="C89" s="3">
        <v>97.91</v>
      </c>
      <c r="D89" s="3">
        <v>98.79</v>
      </c>
      <c r="E89" s="3">
        <v>98.01</v>
      </c>
      <c r="G89" s="43">
        <v>100.27</v>
      </c>
      <c r="H89" s="3">
        <v>101.11999999999999</v>
      </c>
      <c r="I89" s="3">
        <v>100.07000000000002</v>
      </c>
      <c r="J89" s="3">
        <v>99.84</v>
      </c>
      <c r="K89" s="3">
        <v>100.24</v>
      </c>
      <c r="L89" s="3">
        <v>100.91</v>
      </c>
      <c r="M89" s="3">
        <v>101.32000000000001</v>
      </c>
      <c r="N89" s="3">
        <v>99.88000000000001</v>
      </c>
      <c r="P89" s="43">
        <v>99.51</v>
      </c>
      <c r="Q89" s="3">
        <v>98.850000000000009</v>
      </c>
      <c r="R89" s="3">
        <v>100.67</v>
      </c>
      <c r="S89" s="3">
        <v>98.69</v>
      </c>
      <c r="T89" s="3">
        <v>99.38</v>
      </c>
      <c r="U89" s="3">
        <v>100.20000000000002</v>
      </c>
      <c r="X89" s="43">
        <f t="shared" ref="X89:AC89" si="57">SUM(X77:X88)</f>
        <v>99.47</v>
      </c>
      <c r="Y89" s="3">
        <f t="shared" si="57"/>
        <v>99.600000000000009</v>
      </c>
      <c r="Z89" s="3">
        <f t="shared" si="57"/>
        <v>99.600000000000009</v>
      </c>
      <c r="AA89" s="3">
        <f t="shared" si="57"/>
        <v>100.76000000000002</v>
      </c>
      <c r="AB89" s="3">
        <f t="shared" si="57"/>
        <v>101.97999999999999</v>
      </c>
      <c r="AC89" s="3">
        <f t="shared" si="57"/>
        <v>100.91</v>
      </c>
      <c r="AE89" s="43">
        <f t="shared" ref="AE89:AK89" si="58">SUM(AE77:AE88)</f>
        <v>99.67</v>
      </c>
      <c r="AF89" s="3">
        <f t="shared" si="58"/>
        <v>98.449999999999989</v>
      </c>
      <c r="AG89" s="3">
        <f t="shared" si="58"/>
        <v>99.940000000000012</v>
      </c>
      <c r="AH89" s="3">
        <f t="shared" si="58"/>
        <v>101.04</v>
      </c>
      <c r="AI89" s="3">
        <f t="shared" si="58"/>
        <v>101.44000000000001</v>
      </c>
      <c r="AJ89" s="3">
        <f t="shared" si="58"/>
        <v>99.31</v>
      </c>
      <c r="AK89" s="3">
        <f t="shared" si="58"/>
        <v>99.07</v>
      </c>
      <c r="AM89" s="43">
        <f t="shared" ref="AM89:AT89" si="59">SUM(AM77:AM88)</f>
        <v>102.02700000000002</v>
      </c>
      <c r="AN89" s="3">
        <f t="shared" si="59"/>
        <v>102.05500000000001</v>
      </c>
      <c r="AO89" s="3">
        <f t="shared" si="59"/>
        <v>102.58299999999998</v>
      </c>
      <c r="AP89" s="3">
        <f t="shared" si="59"/>
        <v>101.08100000000002</v>
      </c>
      <c r="AQ89" s="29">
        <f t="shared" si="59"/>
        <v>103.34300000000002</v>
      </c>
      <c r="AR89" s="3">
        <f t="shared" si="59"/>
        <v>100.80699999999999</v>
      </c>
      <c r="AS89" s="3">
        <f t="shared" si="59"/>
        <v>101.581</v>
      </c>
      <c r="AT89" s="3">
        <f t="shared" si="59"/>
        <v>102.173</v>
      </c>
      <c r="AY89" s="43">
        <f t="shared" ref="AY89:BF89" si="60">SUM(AY77:AY88)</f>
        <v>101.81500000000001</v>
      </c>
      <c r="AZ89" s="3">
        <f t="shared" si="60"/>
        <v>102.205</v>
      </c>
      <c r="BA89" s="3">
        <f t="shared" si="60"/>
        <v>101.47800000000001</v>
      </c>
      <c r="BB89" s="3">
        <f t="shared" si="60"/>
        <v>101.94799999999998</v>
      </c>
      <c r="BC89" s="3">
        <f t="shared" si="60"/>
        <v>102.501</v>
      </c>
      <c r="BD89" s="3">
        <f t="shared" si="60"/>
        <v>100.94100000000002</v>
      </c>
      <c r="BE89" s="3">
        <f t="shared" si="60"/>
        <v>101.57199999999999</v>
      </c>
      <c r="BF89" s="3">
        <f t="shared" si="60"/>
        <v>101.498</v>
      </c>
    </row>
    <row r="90" spans="1:61">
      <c r="G90" s="45"/>
      <c r="P90" s="45"/>
      <c r="X90" s="45"/>
      <c r="AE90" s="45"/>
      <c r="AM90" s="45"/>
      <c r="AV90" s="3"/>
      <c r="AW90" s="3"/>
      <c r="AX90" s="3"/>
      <c r="AY90" s="45"/>
      <c r="BG90" s="3"/>
      <c r="BH90" s="3"/>
      <c r="BI90" s="3"/>
    </row>
    <row r="91" spans="1:61" s="23" customFormat="1">
      <c r="A91" s="23" t="s">
        <v>148</v>
      </c>
      <c r="B91" s="23">
        <v>1.8489199999999999</v>
      </c>
      <c r="C91" s="23">
        <v>1.86337</v>
      </c>
      <c r="D91" s="23">
        <v>1.8575200000000001</v>
      </c>
      <c r="E91" s="23">
        <v>1.87591</v>
      </c>
      <c r="G91" s="46">
        <v>1.9154100000000001</v>
      </c>
      <c r="H91" s="23">
        <v>1.9114500000000001</v>
      </c>
      <c r="I91" s="23">
        <v>1.92238</v>
      </c>
      <c r="J91" s="23">
        <v>1.8996299999999999</v>
      </c>
      <c r="K91" s="23">
        <v>1.90211</v>
      </c>
      <c r="L91" s="23">
        <v>1.91238</v>
      </c>
      <c r="M91" s="23">
        <v>1.8988100000000001</v>
      </c>
      <c r="N91" s="23">
        <v>1.9277200000000001</v>
      </c>
      <c r="P91" s="46">
        <v>1.9311161820757754</v>
      </c>
      <c r="Q91" s="23">
        <v>1.9193046253980277</v>
      </c>
      <c r="R91" s="23">
        <v>1.920385423389303</v>
      </c>
      <c r="S91" s="23">
        <v>1.9214605114393526</v>
      </c>
      <c r="T91" s="23">
        <v>1.9150702087559091</v>
      </c>
      <c r="U91" s="23">
        <v>1.9094214779278713</v>
      </c>
      <c r="V91" s="77"/>
      <c r="X91" s="46">
        <v>1.9197032355622889</v>
      </c>
      <c r="Y91" s="23">
        <v>1.8943844145941169</v>
      </c>
      <c r="Z91" s="23">
        <v>1.8948100000000001</v>
      </c>
      <c r="AA91" s="23">
        <v>1.89791</v>
      </c>
      <c r="AB91" s="23">
        <v>1.90425</v>
      </c>
      <c r="AC91" s="23">
        <v>1.91672</v>
      </c>
      <c r="AE91" s="46">
        <v>1.89209</v>
      </c>
      <c r="AF91" s="23">
        <v>1.9238649889884836</v>
      </c>
      <c r="AG91" s="23">
        <v>1.9015417809199169</v>
      </c>
      <c r="AH91" s="23">
        <v>1.90293</v>
      </c>
      <c r="AI91" s="23">
        <v>1.9066799999999999</v>
      </c>
      <c r="AJ91" s="23">
        <v>1.90194</v>
      </c>
      <c r="AK91" s="23">
        <v>1.8956200000000001</v>
      </c>
      <c r="AM91" s="46">
        <v>1.8796900000000001</v>
      </c>
      <c r="AN91" s="23">
        <v>1.90666</v>
      </c>
      <c r="AO91" s="23">
        <v>1.8961300000000001</v>
      </c>
      <c r="AP91" s="23">
        <v>1.9031</v>
      </c>
      <c r="AQ91" s="23">
        <v>1.8795299999999999</v>
      </c>
      <c r="AR91" s="23">
        <v>1.8946799999999999</v>
      </c>
      <c r="AS91" s="23">
        <v>1.8734500000000001</v>
      </c>
      <c r="AT91" s="23">
        <v>1.8859699999999999</v>
      </c>
      <c r="AY91" s="46">
        <v>1.9016900000000001</v>
      </c>
      <c r="AZ91" s="23">
        <v>1.89046</v>
      </c>
      <c r="BA91" s="23">
        <v>1.89906</v>
      </c>
      <c r="BB91" s="23">
        <v>1.9007000000000001</v>
      </c>
      <c r="BC91" s="23">
        <v>1.8908400000000001</v>
      </c>
      <c r="BD91" s="23">
        <v>1.8870899999999999</v>
      </c>
      <c r="BE91" s="23">
        <v>1.9057599999999999</v>
      </c>
      <c r="BF91" s="23">
        <v>1.89385</v>
      </c>
    </row>
    <row r="92" spans="1:61" s="23" customFormat="1">
      <c r="A92" s="23" t="s">
        <v>45</v>
      </c>
      <c r="B92" s="23">
        <v>2.9770000000000001E-2</v>
      </c>
      <c r="C92" s="23">
        <v>2.6169999999999999E-2</v>
      </c>
      <c r="D92" s="23">
        <v>2.9929999999999998E-2</v>
      </c>
      <c r="E92" s="23">
        <v>2.647E-2</v>
      </c>
      <c r="G92" s="46">
        <v>3.5200000000000001E-3</v>
      </c>
      <c r="H92" s="23">
        <v>7.3499999999999998E-3</v>
      </c>
      <c r="I92" s="23">
        <v>4.9800000000000001E-3</v>
      </c>
      <c r="J92" s="23">
        <v>6.9300000000000004E-3</v>
      </c>
      <c r="K92" s="23">
        <v>7.4099999999999999E-3</v>
      </c>
      <c r="L92" s="23">
        <v>5.3099999999999996E-3</v>
      </c>
      <c r="M92" s="23">
        <v>5.4799999999999996E-3</v>
      </c>
      <c r="N92" s="23">
        <v>3.81E-3</v>
      </c>
      <c r="P92" s="46">
        <v>2.7933213819803892E-3</v>
      </c>
      <c r="Q92" s="23">
        <v>7.9354654995861913E-4</v>
      </c>
      <c r="R92" s="23">
        <v>6.766367882843075E-4</v>
      </c>
      <c r="S92" s="23">
        <v>1.8002440769263143E-4</v>
      </c>
      <c r="T92" s="23">
        <v>1.8047687581534317E-3</v>
      </c>
      <c r="U92" s="23">
        <v>9.8023453828781425E-4</v>
      </c>
      <c r="V92" s="77"/>
      <c r="X92" s="46">
        <v>8.6830529254162644E-4</v>
      </c>
      <c r="Y92" s="23">
        <v>1.019768211084459E-2</v>
      </c>
      <c r="Z92" s="23">
        <v>1.021E-2</v>
      </c>
      <c r="AA92" s="23">
        <v>9.8200000000000006E-3</v>
      </c>
      <c r="AB92" s="23">
        <v>7.5900000000000004E-3</v>
      </c>
      <c r="AC92" s="23">
        <v>3.0000000000000001E-3</v>
      </c>
      <c r="AE92" s="46">
        <v>1.167E-2</v>
      </c>
      <c r="AF92" s="23">
        <v>1.1330094123918137E-2</v>
      </c>
      <c r="AG92" s="23">
        <v>1.4674035938223284E-2</v>
      </c>
      <c r="AH92" s="23">
        <v>9.4999999999999998E-3</v>
      </c>
      <c r="AI92" s="23">
        <v>1.098E-2</v>
      </c>
      <c r="AJ92" s="23">
        <v>1.251E-2</v>
      </c>
      <c r="AK92" s="23">
        <v>1.1610000000000001E-2</v>
      </c>
      <c r="AM92" s="46">
        <v>1.1509999999999999E-2</v>
      </c>
      <c r="AN92" s="23">
        <v>9.4999999999999998E-3</v>
      </c>
      <c r="AO92" s="23">
        <v>1.091E-2</v>
      </c>
      <c r="AP92" s="23">
        <v>1.0959999999999999E-2</v>
      </c>
      <c r="AQ92" s="23">
        <v>1.3169999999999999E-2</v>
      </c>
      <c r="AR92" s="23">
        <v>1.273E-2</v>
      </c>
      <c r="AS92" s="23">
        <v>1.2540000000000001E-2</v>
      </c>
      <c r="AT92" s="23">
        <v>1.167E-2</v>
      </c>
      <c r="AY92" s="46">
        <v>1.078E-2</v>
      </c>
      <c r="AZ92" s="23">
        <v>1.34E-2</v>
      </c>
      <c r="BA92" s="23">
        <v>1.328E-2</v>
      </c>
      <c r="BB92" s="23">
        <v>1.406E-2</v>
      </c>
      <c r="BC92" s="23">
        <v>1.1180000000000001E-2</v>
      </c>
      <c r="BD92" s="23">
        <v>1.1900000000000001E-2</v>
      </c>
      <c r="BE92" s="23">
        <v>1.4670000000000001E-2</v>
      </c>
      <c r="BF92" s="23">
        <v>1.3259999999999999E-2</v>
      </c>
    </row>
    <row r="93" spans="1:61" s="23" customFormat="1">
      <c r="A93" s="23" t="s">
        <v>149</v>
      </c>
      <c r="B93" s="23">
        <v>0.25306000000000001</v>
      </c>
      <c r="C93" s="23">
        <v>0.25694</v>
      </c>
      <c r="D93" s="23">
        <v>0.24410999999999999</v>
      </c>
      <c r="E93" s="23">
        <v>0.23347000000000001</v>
      </c>
      <c r="G93" s="46">
        <v>0.17560999999999999</v>
      </c>
      <c r="H93" s="23">
        <v>0.16786999999999999</v>
      </c>
      <c r="I93" s="23">
        <v>0.16571</v>
      </c>
      <c r="J93" s="23">
        <v>0.17885000000000001</v>
      </c>
      <c r="K93" s="23">
        <v>0.18664</v>
      </c>
      <c r="L93" s="23">
        <v>0.19227</v>
      </c>
      <c r="M93" s="23">
        <v>0.1842</v>
      </c>
      <c r="N93" s="23">
        <v>0.16778000000000001</v>
      </c>
      <c r="P93" s="46">
        <v>0.14822624752766903</v>
      </c>
      <c r="Q93" s="23">
        <v>0.16091027872462793</v>
      </c>
      <c r="R93" s="23">
        <v>0.15018329425297031</v>
      </c>
      <c r="S93" s="23">
        <v>0.15891654589067036</v>
      </c>
      <c r="T93" s="23">
        <v>0.15884973019680457</v>
      </c>
      <c r="U93" s="23">
        <v>0.16021556515030369</v>
      </c>
      <c r="V93" s="77"/>
      <c r="X93" s="46">
        <v>0.15869027760243518</v>
      </c>
      <c r="Y93" s="23">
        <v>0.22382412574169927</v>
      </c>
      <c r="Z93" s="23">
        <v>0.22388</v>
      </c>
      <c r="AA93" s="23">
        <v>0.21653</v>
      </c>
      <c r="AB93" s="23">
        <v>0.21942</v>
      </c>
      <c r="AC93" s="23">
        <v>0.15617</v>
      </c>
      <c r="AE93" s="46">
        <v>0.24299000000000001</v>
      </c>
      <c r="AF93" s="23">
        <v>0.24747626781130327</v>
      </c>
      <c r="AG93" s="23">
        <v>0.24339073938475778</v>
      </c>
      <c r="AH93" s="23">
        <v>0.24354999999999999</v>
      </c>
      <c r="AI93" s="23">
        <v>0.23524999999999999</v>
      </c>
      <c r="AJ93" s="23">
        <v>0.25292999999999999</v>
      </c>
      <c r="AK93" s="23">
        <v>0.24318999999999999</v>
      </c>
      <c r="AM93" s="46">
        <v>0.26190000000000002</v>
      </c>
      <c r="AN93" s="23">
        <v>0.25852999999999998</v>
      </c>
      <c r="AO93" s="23">
        <v>0.24909999999999999</v>
      </c>
      <c r="AP93" s="23">
        <v>0.26311000000000001</v>
      </c>
      <c r="AQ93" s="23">
        <v>0.25331999999999999</v>
      </c>
      <c r="AR93" s="23">
        <v>0.24579999999999999</v>
      </c>
      <c r="AS93" s="23">
        <v>0.25279000000000001</v>
      </c>
      <c r="AT93" s="23">
        <v>0.25828000000000001</v>
      </c>
      <c r="AY93" s="46">
        <v>0.22459999999999999</v>
      </c>
      <c r="AZ93" s="23">
        <v>0.23573</v>
      </c>
      <c r="BA93" s="23">
        <v>0.23297000000000001</v>
      </c>
      <c r="BB93" s="23">
        <v>0.23569000000000001</v>
      </c>
      <c r="BC93" s="23">
        <v>0.23336999999999999</v>
      </c>
      <c r="BD93" s="23">
        <v>0.24021000000000001</v>
      </c>
      <c r="BE93" s="23">
        <v>0.22935</v>
      </c>
      <c r="BF93" s="23">
        <v>0.23710000000000001</v>
      </c>
    </row>
    <row r="94" spans="1:61" s="23" customFormat="1">
      <c r="A94" s="23" t="s">
        <v>150</v>
      </c>
      <c r="B94" s="23">
        <v>0.10761999999999999</v>
      </c>
      <c r="C94" s="23">
        <v>9.4750000000000001E-2</v>
      </c>
      <c r="D94" s="23">
        <v>0.10397000000000001</v>
      </c>
      <c r="E94" s="23">
        <v>9.894E-2</v>
      </c>
      <c r="G94" s="46">
        <v>5.8799999999999998E-2</v>
      </c>
      <c r="H94" s="23">
        <v>6.0699999999999997E-2</v>
      </c>
      <c r="I94" s="23">
        <v>6.3380000000000006E-2</v>
      </c>
      <c r="J94" s="23">
        <v>6.336E-2</v>
      </c>
      <c r="K94" s="23">
        <v>6.4659999999999995E-2</v>
      </c>
      <c r="L94" s="23">
        <v>5.9729999999999998E-2</v>
      </c>
      <c r="M94" s="23">
        <v>5.8439999999999999E-2</v>
      </c>
      <c r="N94" s="23">
        <v>6.2590000000000007E-2</v>
      </c>
      <c r="P94" s="46">
        <v>7.0628980964805216E-2</v>
      </c>
      <c r="Q94" s="23">
        <v>6.8170140414369682E-2</v>
      </c>
      <c r="R94" s="23">
        <v>7.3738373549916539E-2</v>
      </c>
      <c r="S94" s="23">
        <v>7.2039767145001335E-2</v>
      </c>
      <c r="T94" s="23">
        <v>7.2987856527655035E-2</v>
      </c>
      <c r="U94" s="23">
        <v>8.8341752696769485E-2</v>
      </c>
      <c r="V94" s="77"/>
      <c r="X94" s="46">
        <v>6.9120095442494645E-2</v>
      </c>
      <c r="Y94" s="23">
        <v>8.4115880823128389E-2</v>
      </c>
      <c r="Z94" s="23">
        <v>8.4140000000000006E-2</v>
      </c>
      <c r="AA94" s="23">
        <v>8.1670000000000006E-2</v>
      </c>
      <c r="AB94" s="23">
        <v>8.158E-2</v>
      </c>
      <c r="AC94" s="23">
        <v>7.1300000000000002E-2</v>
      </c>
      <c r="AE94" s="46">
        <v>6.7960000000000007E-2</v>
      </c>
      <c r="AF94" s="23">
        <v>7.4253385066419791E-2</v>
      </c>
      <c r="AG94" s="23">
        <v>7.0125971131591122E-2</v>
      </c>
      <c r="AH94" s="23">
        <v>7.1499999999999994E-2</v>
      </c>
      <c r="AI94" s="23">
        <v>6.7610000000000003E-2</v>
      </c>
      <c r="AJ94" s="23">
        <v>6.7489999999999994E-2</v>
      </c>
      <c r="AK94" s="23">
        <v>6.719E-2</v>
      </c>
      <c r="AM94" s="46">
        <v>7.0059999999999997E-2</v>
      </c>
      <c r="AN94" s="23">
        <v>7.4490000000000001E-2</v>
      </c>
      <c r="AO94" s="23">
        <v>6.7290000000000003E-2</v>
      </c>
      <c r="AP94" s="23">
        <v>6.6430000000000003E-2</v>
      </c>
      <c r="AQ94" s="23">
        <v>6.9389999999999993E-2</v>
      </c>
      <c r="AR94" s="23">
        <v>6.9180000000000005E-2</v>
      </c>
      <c r="AS94" s="23">
        <v>6.8029999999999993E-2</v>
      </c>
      <c r="AT94" s="23">
        <v>7.4539999999999995E-2</v>
      </c>
      <c r="AY94" s="46">
        <v>6.9159999999999999E-2</v>
      </c>
      <c r="AZ94" s="23">
        <v>6.5049999999999997E-2</v>
      </c>
      <c r="BA94" s="23">
        <v>7.1040000000000006E-2</v>
      </c>
      <c r="BB94" s="23">
        <v>6.7369999999999999E-2</v>
      </c>
      <c r="BC94" s="23">
        <v>6.4659999999999995E-2</v>
      </c>
      <c r="BD94" s="23">
        <v>7.2529999999999997E-2</v>
      </c>
      <c r="BE94" s="23">
        <v>7.3719999999999994E-2</v>
      </c>
      <c r="BF94" s="23">
        <v>6.6290000000000002E-2</v>
      </c>
    </row>
    <row r="95" spans="1:61" s="23" customFormat="1">
      <c r="A95" s="23" t="s">
        <v>151</v>
      </c>
      <c r="B95" s="23">
        <v>6.0000000000000001E-3</v>
      </c>
      <c r="C95" s="23">
        <v>4.6499999999999996E-3</v>
      </c>
      <c r="D95" s="23">
        <v>6.6699999999999997E-3</v>
      </c>
      <c r="E95" s="23">
        <v>5.7600000000000004E-3</v>
      </c>
      <c r="G95" s="46">
        <v>2.0999999999999999E-3</v>
      </c>
      <c r="H95" s="23">
        <v>4.5599999999999998E-3</v>
      </c>
      <c r="I95" s="23">
        <v>2.8500000000000001E-3</v>
      </c>
      <c r="J95" s="23">
        <v>2.3800000000000002E-3</v>
      </c>
      <c r="K95" s="23">
        <v>4.15E-3</v>
      </c>
      <c r="L95" s="23">
        <v>3.0899999999999999E-3</v>
      </c>
      <c r="M95" s="23">
        <v>3.3600000000000001E-3</v>
      </c>
      <c r="N95" s="23">
        <v>1.6199999999999999E-3</v>
      </c>
      <c r="P95" s="46">
        <v>4.430267783248466E-3</v>
      </c>
      <c r="Q95" s="23">
        <v>4.8211696054089696E-3</v>
      </c>
      <c r="R95" s="23">
        <v>4.6161665334062754E-3</v>
      </c>
      <c r="S95" s="23">
        <v>4.8906630756498197E-3</v>
      </c>
      <c r="T95" s="23">
        <v>4.5720808539886941E-3</v>
      </c>
      <c r="U95" s="23">
        <v>1.824744294351162E-3</v>
      </c>
      <c r="V95" s="77"/>
      <c r="X95" s="46">
        <v>6.3026987613797368E-3</v>
      </c>
      <c r="Y95" s="23">
        <v>2.2344921095821236E-3</v>
      </c>
      <c r="Z95" s="23">
        <v>2.2300000000000002E-3</v>
      </c>
      <c r="AA95" s="23">
        <v>5.0400000000000002E-3</v>
      </c>
      <c r="AB95" s="23">
        <v>4.7000000000000002E-3</v>
      </c>
      <c r="AC95" s="23">
        <v>3.1800000000000001E-3</v>
      </c>
      <c r="AE95" s="46">
        <v>8.3000000000000001E-4</v>
      </c>
      <c r="AF95" s="23">
        <v>5.5825099524470815E-3</v>
      </c>
      <c r="AG95" s="23">
        <v>2.6734681647940066E-3</v>
      </c>
      <c r="AH95" s="23">
        <v>3.7399999999999998E-3</v>
      </c>
      <c r="AI95" s="23">
        <v>2.1099999999999999E-3</v>
      </c>
      <c r="AJ95" s="23">
        <v>4.0099999999999997E-3</v>
      </c>
      <c r="AK95" s="23">
        <v>4.9500000000000004E-3</v>
      </c>
      <c r="AM95" s="46">
        <v>4.3499999999999997E-3</v>
      </c>
      <c r="AN95" s="23">
        <v>5.7099999999999998E-3</v>
      </c>
      <c r="AO95" s="23">
        <v>4.8799999999999998E-3</v>
      </c>
      <c r="AP95" s="23">
        <v>4.28E-3</v>
      </c>
      <c r="AQ95" s="23">
        <v>6.4900000000000001E-3</v>
      </c>
      <c r="AR95" s="23">
        <v>7.2300000000000003E-3</v>
      </c>
      <c r="AS95" s="23">
        <v>5.5500000000000002E-3</v>
      </c>
      <c r="AT95" s="23">
        <v>1.1900000000000001E-3</v>
      </c>
      <c r="AY95" s="46">
        <v>2.1199999999999999E-3</v>
      </c>
      <c r="AZ95" s="23">
        <v>6.9899999999999997E-3</v>
      </c>
      <c r="BA95" s="23">
        <v>1.2800000000000001E-3</v>
      </c>
      <c r="BB95" s="23">
        <v>2.1000000000000001E-4</v>
      </c>
      <c r="BC95" s="23">
        <v>3.3E-3</v>
      </c>
      <c r="BD95" s="23">
        <v>4.3200000000000001E-3</v>
      </c>
      <c r="BE95" s="23">
        <v>4.2700000000000004E-3</v>
      </c>
      <c r="BF95" s="23">
        <v>6.9300000000000004E-3</v>
      </c>
    </row>
    <row r="96" spans="1:61" s="23" customFormat="1">
      <c r="A96" s="23" t="s">
        <v>152</v>
      </c>
      <c r="B96" s="23">
        <v>0.89166999999999996</v>
      </c>
      <c r="C96" s="23">
        <v>0.88932999999999995</v>
      </c>
      <c r="D96" s="23">
        <v>0.90554999999999997</v>
      </c>
      <c r="E96" s="23">
        <v>0.90169999999999995</v>
      </c>
      <c r="G96" s="46">
        <v>0.90427000000000002</v>
      </c>
      <c r="H96" s="23">
        <v>0.91552999999999995</v>
      </c>
      <c r="I96" s="23">
        <v>0.90547</v>
      </c>
      <c r="J96" s="23">
        <v>0.90314000000000005</v>
      </c>
      <c r="K96" s="23">
        <v>0.89337999999999995</v>
      </c>
      <c r="L96" s="23">
        <v>0.88346000000000002</v>
      </c>
      <c r="M96" s="23">
        <v>0.91437000000000002</v>
      </c>
      <c r="N96" s="23">
        <v>0.90700999999999998</v>
      </c>
      <c r="P96" s="46">
        <v>0.94526896637629909</v>
      </c>
      <c r="Q96" s="23">
        <v>0.94249374012821063</v>
      </c>
      <c r="R96" s="23">
        <v>0.96189182185189859</v>
      </c>
      <c r="S96" s="23">
        <v>0.94565321157541837</v>
      </c>
      <c r="T96" s="23">
        <v>0.95812165422435436</v>
      </c>
      <c r="U96" s="23">
        <v>0.9580963182538681</v>
      </c>
      <c r="V96" s="77"/>
      <c r="X96" s="46">
        <v>0.9173346000084166</v>
      </c>
      <c r="Y96" s="23">
        <v>0.87698566494129537</v>
      </c>
      <c r="Z96" s="23">
        <v>0.87719000000000003</v>
      </c>
      <c r="AA96" s="23">
        <v>0.87502999999999997</v>
      </c>
      <c r="AB96" s="23">
        <v>0.88646000000000003</v>
      </c>
      <c r="AC96" s="23">
        <v>0.95501999999999998</v>
      </c>
      <c r="AE96" s="46">
        <v>0.81079000000000001</v>
      </c>
      <c r="AF96" s="23">
        <v>0.81735749212360953</v>
      </c>
      <c r="AG96" s="23">
        <v>0.81841168707654743</v>
      </c>
      <c r="AH96" s="23">
        <v>0.81423000000000001</v>
      </c>
      <c r="AI96" s="23">
        <v>0.81391999999999998</v>
      </c>
      <c r="AJ96" s="23">
        <v>0.81037999999999999</v>
      </c>
      <c r="AK96" s="23">
        <v>0.81579000000000002</v>
      </c>
      <c r="AM96" s="46">
        <v>0.80606</v>
      </c>
      <c r="AN96" s="23">
        <v>0.80503000000000002</v>
      </c>
      <c r="AO96" s="23">
        <v>0.82284999999999997</v>
      </c>
      <c r="AP96" s="23">
        <v>0.81274000000000002</v>
      </c>
      <c r="AQ96" s="23">
        <v>0.82296000000000002</v>
      </c>
      <c r="AR96" s="23">
        <v>0.82338999999999996</v>
      </c>
      <c r="AS96" s="23">
        <v>0.81264999999999998</v>
      </c>
      <c r="AT96" s="23">
        <v>0.80073000000000005</v>
      </c>
      <c r="AY96" s="46">
        <v>0.81588000000000005</v>
      </c>
      <c r="AZ96" s="23">
        <v>0.79779999999999995</v>
      </c>
      <c r="BA96" s="23">
        <v>0.81755999999999995</v>
      </c>
      <c r="BB96" s="23">
        <v>0.80886999999999998</v>
      </c>
      <c r="BC96" s="23">
        <v>0.80737999999999999</v>
      </c>
      <c r="BD96" s="23">
        <v>0.81894999999999996</v>
      </c>
      <c r="BE96" s="23">
        <v>0.79701</v>
      </c>
      <c r="BF96" s="23">
        <v>0.80074000000000001</v>
      </c>
    </row>
    <row r="97" spans="1:61" s="23" customFormat="1">
      <c r="A97" s="23" t="s">
        <v>153</v>
      </c>
      <c r="B97" s="23">
        <v>0.82686000000000004</v>
      </c>
      <c r="C97" s="23">
        <v>0.81845999999999997</v>
      </c>
      <c r="D97" s="23">
        <v>0.80910000000000004</v>
      </c>
      <c r="E97" s="23">
        <v>0.81018000000000001</v>
      </c>
      <c r="G97" s="46">
        <v>0.83904999999999996</v>
      </c>
      <c r="H97" s="23">
        <v>0.84602999999999995</v>
      </c>
      <c r="I97" s="23">
        <v>0.84391000000000005</v>
      </c>
      <c r="J97" s="23">
        <v>0.86297000000000001</v>
      </c>
      <c r="K97" s="23">
        <v>0.84946999999999995</v>
      </c>
      <c r="L97" s="23">
        <v>0.83631999999999995</v>
      </c>
      <c r="M97" s="23">
        <v>0.84377999999999997</v>
      </c>
      <c r="N97" s="23">
        <v>0.83440999999999999</v>
      </c>
      <c r="P97" s="46">
        <v>0.82843003975367835</v>
      </c>
      <c r="Q97" s="23">
        <v>0.80278462960625074</v>
      </c>
      <c r="R97" s="23">
        <v>0.82656446419503715</v>
      </c>
      <c r="S97" s="23">
        <v>0.81734081499249533</v>
      </c>
      <c r="T97" s="23">
        <v>0.83111105286930675</v>
      </c>
      <c r="U97" s="23">
        <v>0.83515982662121779</v>
      </c>
      <c r="V97" s="77"/>
      <c r="X97" s="46">
        <v>0.82803389190478205</v>
      </c>
      <c r="Y97" s="23">
        <v>0.77844306324958967</v>
      </c>
      <c r="Z97" s="23">
        <v>0.77861999999999998</v>
      </c>
      <c r="AA97" s="23">
        <v>0.79244999999999999</v>
      </c>
      <c r="AB97" s="23">
        <v>0.76627999999999996</v>
      </c>
      <c r="AC97" s="23">
        <v>0.81866000000000005</v>
      </c>
      <c r="AE97" s="46">
        <v>0.79205000000000003</v>
      </c>
      <c r="AF97" s="23">
        <v>0.79385692603346947</v>
      </c>
      <c r="AG97" s="23">
        <v>0.78038235340655626</v>
      </c>
      <c r="AH97" s="23">
        <v>0.77780000000000005</v>
      </c>
      <c r="AI97" s="23">
        <v>0.78674999999999995</v>
      </c>
      <c r="AJ97" s="23">
        <v>0.77800000000000002</v>
      </c>
      <c r="AK97" s="23">
        <v>0.79261000000000004</v>
      </c>
      <c r="AM97" s="46">
        <v>0.81733</v>
      </c>
      <c r="AN97" s="23">
        <v>0.78034000000000003</v>
      </c>
      <c r="AO97" s="23">
        <v>0.80506</v>
      </c>
      <c r="AP97" s="23">
        <v>0.77420999999999995</v>
      </c>
      <c r="AQ97" s="23">
        <v>0.80423999999999995</v>
      </c>
      <c r="AR97" s="23">
        <v>0.79547999999999996</v>
      </c>
      <c r="AS97" s="23">
        <v>0.84448999999999996</v>
      </c>
      <c r="AT97" s="23">
        <v>0.80223999999999995</v>
      </c>
      <c r="AY97" s="46">
        <v>0.81464999999999999</v>
      </c>
      <c r="AZ97" s="23">
        <v>0.83186000000000004</v>
      </c>
      <c r="BA97" s="23">
        <v>0.80630999999999997</v>
      </c>
      <c r="BB97" s="23">
        <v>0.79976999999999998</v>
      </c>
      <c r="BC97" s="23">
        <v>0.81767000000000001</v>
      </c>
      <c r="BD97" s="23">
        <v>0.80457000000000001</v>
      </c>
      <c r="BE97" s="23">
        <v>0.79957</v>
      </c>
      <c r="BF97" s="23">
        <v>0.79969000000000001</v>
      </c>
    </row>
    <row r="98" spans="1:61" s="23" customFormat="1">
      <c r="A98" s="23" t="s">
        <v>154</v>
      </c>
      <c r="B98" s="23">
        <v>5.9520000000000003E-2</v>
      </c>
      <c r="C98" s="23">
        <v>5.543E-2</v>
      </c>
      <c r="D98" s="23">
        <v>6.5460000000000004E-2</v>
      </c>
      <c r="E98" s="23">
        <v>5.534E-2</v>
      </c>
      <c r="G98" s="46">
        <v>6.9290000000000004E-2</v>
      </c>
      <c r="H98" s="23">
        <v>7.0819999999999994E-2</v>
      </c>
      <c r="I98" s="23">
        <v>7.0459999999999995E-2</v>
      </c>
      <c r="J98" s="23">
        <v>7.0279999999999995E-2</v>
      </c>
      <c r="K98" s="23">
        <v>6.3549999999999995E-2</v>
      </c>
      <c r="L98" s="23">
        <v>7.2050000000000003E-2</v>
      </c>
      <c r="M98" s="23">
        <v>6.7780000000000007E-2</v>
      </c>
      <c r="N98" s="23">
        <v>7.0620000000000002E-2</v>
      </c>
      <c r="P98" s="46">
        <v>5.3974177671169452E-2</v>
      </c>
      <c r="Q98" s="23">
        <v>5.0592335703965555E-2</v>
      </c>
      <c r="R98" s="23">
        <v>4.8943394352564916E-2</v>
      </c>
      <c r="S98" s="23">
        <v>5.2222080264837496E-2</v>
      </c>
      <c r="T98" s="23">
        <v>4.6337437865589366E-2</v>
      </c>
      <c r="U98" s="23">
        <v>5.4063704919412529E-2</v>
      </c>
      <c r="V98" s="77"/>
      <c r="X98" s="46">
        <v>5.2083346771591696E-2</v>
      </c>
      <c r="Y98" s="23">
        <v>9.4403542482009856E-2</v>
      </c>
      <c r="Z98" s="23">
        <v>9.443E-2</v>
      </c>
      <c r="AA98" s="23">
        <v>8.8139999999999996E-2</v>
      </c>
      <c r="AB98" s="23">
        <v>8.2400000000000001E-2</v>
      </c>
      <c r="AC98" s="23">
        <v>4.9239999999999999E-2</v>
      </c>
      <c r="AE98" s="46">
        <v>0.14924000000000001</v>
      </c>
      <c r="AF98" s="23">
        <v>0.13762687842444135</v>
      </c>
      <c r="AG98" s="23">
        <v>0.14068750730126664</v>
      </c>
      <c r="AH98" s="23">
        <v>0.13375000000000001</v>
      </c>
      <c r="AI98" s="23">
        <v>0.13439999999999999</v>
      </c>
      <c r="AJ98" s="23">
        <v>0.13100000000000001</v>
      </c>
      <c r="AK98" s="23">
        <v>0.14155999999999999</v>
      </c>
      <c r="AM98" s="46">
        <v>0.13539000000000001</v>
      </c>
      <c r="AN98" s="23">
        <v>0.12911</v>
      </c>
      <c r="AO98" s="23">
        <v>0.1226</v>
      </c>
      <c r="AP98" s="23">
        <v>0.13347000000000001</v>
      </c>
      <c r="AQ98" s="23">
        <v>0.13694999999999999</v>
      </c>
      <c r="AR98" s="23">
        <v>0.13705999999999999</v>
      </c>
      <c r="AS98" s="23">
        <v>0.12486999999999999</v>
      </c>
      <c r="AT98" s="23">
        <v>0.13644000000000001</v>
      </c>
      <c r="AY98" s="46">
        <v>0.13513</v>
      </c>
      <c r="AZ98" s="23">
        <v>0.13621</v>
      </c>
      <c r="BA98" s="23">
        <v>0.13358999999999999</v>
      </c>
      <c r="BB98" s="23">
        <v>0.14752999999999999</v>
      </c>
      <c r="BC98" s="23">
        <v>0.13672999999999999</v>
      </c>
      <c r="BD98" s="23">
        <v>0.13966000000000001</v>
      </c>
      <c r="BE98" s="23">
        <v>0.13922000000000001</v>
      </c>
      <c r="BF98" s="23">
        <v>0.14124999999999999</v>
      </c>
    </row>
    <row r="99" spans="1:61" s="23" customFormat="1">
      <c r="A99" s="23" t="s">
        <v>32</v>
      </c>
      <c r="B99" s="23">
        <v>2.14E-3</v>
      </c>
      <c r="C99" s="23">
        <v>1.1100000000000001E-3</v>
      </c>
      <c r="D99" s="23">
        <v>1.7799999999999999E-3</v>
      </c>
      <c r="E99" s="23">
        <v>1.47E-3</v>
      </c>
      <c r="G99" s="46">
        <v>6.9999999999999999E-4</v>
      </c>
      <c r="H99" s="23">
        <v>0</v>
      </c>
      <c r="I99" s="23">
        <v>0</v>
      </c>
      <c r="J99" s="23">
        <v>2.64E-3</v>
      </c>
      <c r="K99" s="23">
        <v>9.1E-4</v>
      </c>
      <c r="L99" s="23">
        <v>2.1000000000000001E-4</v>
      </c>
      <c r="M99" s="23">
        <v>1.5E-3</v>
      </c>
      <c r="N99" s="23">
        <v>1.8000000000000001E-4</v>
      </c>
      <c r="P99" s="46">
        <v>1.606910687483342E-3</v>
      </c>
      <c r="Q99" s="23">
        <v>2.8148443658909512E-3</v>
      </c>
      <c r="R99" s="23">
        <v>2.5261106762614152E-3</v>
      </c>
      <c r="S99" s="23">
        <v>2.1152867903884193E-3</v>
      </c>
      <c r="T99" s="23">
        <v>8.8734463942543738E-4</v>
      </c>
      <c r="U99" s="23">
        <v>1.1913619773036514E-3</v>
      </c>
      <c r="V99" s="77"/>
      <c r="X99" s="46">
        <v>0</v>
      </c>
      <c r="Y99" s="23">
        <v>4.4989774018432013E-4</v>
      </c>
      <c r="Z99" s="23">
        <v>4.4999999999999999E-4</v>
      </c>
      <c r="AA99" s="23">
        <v>1.49E-3</v>
      </c>
      <c r="AB99" s="23">
        <v>2.2300000000000002E-3</v>
      </c>
      <c r="AC99" s="23">
        <v>3.5400000000000002E-3</v>
      </c>
      <c r="AE99" s="46">
        <v>4.4000000000000002E-4</v>
      </c>
      <c r="AF99" s="23">
        <v>2.2660188247836271E-3</v>
      </c>
      <c r="AG99" s="23">
        <v>1.5019484071876444E-3</v>
      </c>
      <c r="AH99" s="23">
        <v>2.2599999999999999E-3</v>
      </c>
      <c r="AI99" s="23">
        <v>1.83E-3</v>
      </c>
      <c r="AJ99" s="23">
        <v>1.7799999999999999E-3</v>
      </c>
      <c r="AK99" s="23">
        <v>0</v>
      </c>
      <c r="AM99" s="46">
        <v>1.5499999999999999E-3</v>
      </c>
      <c r="AN99" s="23">
        <v>0</v>
      </c>
      <c r="AO99" s="23">
        <v>1.8500000000000001E-3</v>
      </c>
      <c r="AP99" s="23">
        <v>1.23E-3</v>
      </c>
      <c r="AQ99" s="23">
        <v>5.7099999999999998E-3</v>
      </c>
      <c r="AR99" s="23">
        <v>6.9999999999999994E-5</v>
      </c>
      <c r="AS99" s="23">
        <v>3.8899999999999998E-3</v>
      </c>
      <c r="AT99" s="23">
        <v>3.2599999999999999E-3</v>
      </c>
      <c r="AY99" s="46">
        <v>8.1700000000000002E-3</v>
      </c>
      <c r="AZ99" s="23">
        <v>4.4799999999999996E-3</v>
      </c>
      <c r="BA99" s="23">
        <v>8.9300000000000004E-3</v>
      </c>
      <c r="BB99" s="23">
        <v>8.8100000000000001E-3</v>
      </c>
      <c r="BC99" s="23">
        <v>8.0599999999999995E-3</v>
      </c>
      <c r="BD99" s="23">
        <v>4.0899999999999999E-3</v>
      </c>
      <c r="BE99" s="23">
        <v>3.16E-3</v>
      </c>
      <c r="BF99" s="23">
        <v>1.146E-2</v>
      </c>
    </row>
    <row r="100" spans="1:61" s="23" customFormat="1">
      <c r="A100" s="23" t="s">
        <v>145</v>
      </c>
      <c r="B100" s="23">
        <v>8.6499999999999997E-3</v>
      </c>
      <c r="C100" s="23">
        <v>3.8000000000000002E-4</v>
      </c>
      <c r="D100" s="23">
        <v>0</v>
      </c>
      <c r="E100" s="23">
        <v>0</v>
      </c>
      <c r="G100" s="46"/>
      <c r="P100" s="46">
        <v>5.0910534865126443E-3</v>
      </c>
      <c r="Q100" s="23">
        <v>0</v>
      </c>
      <c r="R100" s="23">
        <v>2.8569108838670761E-3</v>
      </c>
      <c r="S100" s="23">
        <v>0</v>
      </c>
      <c r="T100" s="23">
        <v>4.6021603332912506E-3</v>
      </c>
      <c r="U100" s="23">
        <v>2.4430460800403987E-3</v>
      </c>
      <c r="V100" s="77"/>
      <c r="X100" s="46">
        <v>0</v>
      </c>
      <c r="Y100" s="23">
        <v>0</v>
      </c>
      <c r="AE100" s="46">
        <v>4.4999999999999999E-4</v>
      </c>
      <c r="AG100" s="23">
        <v>8.8614956024071019E-4</v>
      </c>
      <c r="AH100" s="23">
        <v>8.3000000000000001E-4</v>
      </c>
      <c r="AI100" s="23">
        <v>3.4499999999999999E-3</v>
      </c>
      <c r="AJ100" s="23">
        <v>8.1999999999999998E-4</v>
      </c>
      <c r="AK100" s="23">
        <v>3.3400000000000001E-3</v>
      </c>
      <c r="AM100" s="46">
        <v>1.31E-3</v>
      </c>
      <c r="AN100" s="23">
        <v>4.5100000000000001E-3</v>
      </c>
      <c r="AO100" s="23">
        <v>2.99E-3</v>
      </c>
      <c r="AP100" s="23">
        <v>1.98E-3</v>
      </c>
      <c r="AQ100" s="23">
        <v>2.3500000000000001E-3</v>
      </c>
      <c r="AR100" s="23">
        <v>3.9500000000000004E-3</v>
      </c>
      <c r="AS100" s="23">
        <v>1.48E-3</v>
      </c>
      <c r="AT100" s="23">
        <v>5.9800000000000001E-3</v>
      </c>
      <c r="AY100" s="46">
        <v>1.14E-2</v>
      </c>
      <c r="AZ100" s="23">
        <v>0</v>
      </c>
      <c r="BA100" s="23">
        <v>9.3100000000000006E-3</v>
      </c>
      <c r="BB100" s="23">
        <v>1.057E-2</v>
      </c>
      <c r="BC100" s="23">
        <v>1.196E-2</v>
      </c>
      <c r="BD100" s="23">
        <v>0</v>
      </c>
      <c r="BE100" s="23">
        <v>9.5300000000000003E-3</v>
      </c>
      <c r="BF100" s="23">
        <v>5.1500000000000001E-3</v>
      </c>
    </row>
    <row r="101" spans="1:61" s="23" customFormat="1">
      <c r="A101" s="23" t="s">
        <v>133</v>
      </c>
      <c r="G101" s="46">
        <v>3.7449999999999997E-2</v>
      </c>
      <c r="H101" s="23">
        <v>3.057E-2</v>
      </c>
      <c r="I101" s="23">
        <v>2.9389999999999999E-2</v>
      </c>
      <c r="J101" s="23">
        <v>3.2410000000000001E-2</v>
      </c>
      <c r="K101" s="23">
        <v>3.5959999999999999E-2</v>
      </c>
      <c r="L101" s="23">
        <v>0.377</v>
      </c>
      <c r="M101" s="23">
        <v>4.0770000000000001E-2</v>
      </c>
      <c r="N101" s="23">
        <v>2.945E-2</v>
      </c>
      <c r="P101" s="46">
        <v>2.4704374587944836E-2</v>
      </c>
      <c r="Q101" s="23">
        <v>3.8419631079128616E-2</v>
      </c>
      <c r="R101" s="23">
        <v>3.4824240037032363E-2</v>
      </c>
      <c r="S101" s="23">
        <v>3.1354251006466632E-2</v>
      </c>
      <c r="T101" s="23">
        <v>3.28167119190899E-2</v>
      </c>
      <c r="U101" s="23">
        <v>3.7022704484562831E-2</v>
      </c>
      <c r="V101" s="77"/>
      <c r="X101" s="46">
        <v>3.9867189552385364E-2</v>
      </c>
      <c r="Y101" s="23">
        <v>4.2590319404115645E-2</v>
      </c>
      <c r="Z101" s="23">
        <v>4.2599999999999999E-2</v>
      </c>
      <c r="AA101" s="23">
        <v>3.6650000000000002E-2</v>
      </c>
      <c r="AB101" s="23">
        <v>4.342E-2</v>
      </c>
      <c r="AC101" s="23">
        <v>3.3759999999999998E-2</v>
      </c>
      <c r="AE101" s="46">
        <v>5.432E-2</v>
      </c>
      <c r="AG101" s="23">
        <v>4.2715412700416608E-2</v>
      </c>
      <c r="AH101" s="23">
        <v>4.9660000000000003E-2</v>
      </c>
      <c r="AI101" s="23">
        <v>4.7149999999999997E-2</v>
      </c>
      <c r="AJ101" s="23">
        <v>4.3589999999999997E-2</v>
      </c>
      <c r="AK101" s="23">
        <v>4.4019999999999997E-2</v>
      </c>
      <c r="AM101" s="46">
        <v>3.6810000000000002E-2</v>
      </c>
      <c r="AN101" s="23">
        <v>3.073E-2</v>
      </c>
      <c r="AO101" s="23">
        <v>3.1649999999999998E-2</v>
      </c>
      <c r="AP101" s="23">
        <v>3.322E-2</v>
      </c>
      <c r="AQ101" s="23">
        <v>3.7740000000000003E-2</v>
      </c>
      <c r="AR101" s="23">
        <v>3.347E-2</v>
      </c>
      <c r="AS101" s="23">
        <v>3.5740000000000001E-2</v>
      </c>
      <c r="AT101" s="23">
        <v>4.376E-2</v>
      </c>
      <c r="AY101" s="46">
        <v>4.1939999999999998E-2</v>
      </c>
      <c r="AZ101" s="23">
        <v>4.1730000000000003E-2</v>
      </c>
      <c r="BA101" s="23">
        <v>3.7089999999999998E-2</v>
      </c>
      <c r="BB101" s="23">
        <v>3.737E-2</v>
      </c>
      <c r="BC101" s="23">
        <v>5.3560000000000003E-2</v>
      </c>
      <c r="BD101" s="23">
        <v>4.2049999999999997E-2</v>
      </c>
      <c r="BE101" s="23">
        <v>4.4429999999999997E-2</v>
      </c>
      <c r="BF101" s="23">
        <v>5.1049999999999998E-2</v>
      </c>
    </row>
    <row r="102" spans="1:61" s="23" customFormat="1">
      <c r="A102" s="23" t="s">
        <v>134</v>
      </c>
      <c r="G102" s="46">
        <v>3.2699999999999999E-3</v>
      </c>
      <c r="H102" s="23">
        <v>2.4399999999999999E-3</v>
      </c>
      <c r="I102" s="23">
        <v>1.72E-3</v>
      </c>
      <c r="J102" s="23">
        <v>1.64E-3</v>
      </c>
      <c r="K102" s="23">
        <v>3.13E-3</v>
      </c>
      <c r="L102" s="23">
        <v>8.8000000000000003E-4</v>
      </c>
      <c r="M102" s="23">
        <v>0</v>
      </c>
      <c r="N102" s="23">
        <v>0</v>
      </c>
      <c r="P102" s="46">
        <v>3.2889106594285226E-3</v>
      </c>
      <c r="Q102" s="23">
        <v>4.2522117016650538E-3</v>
      </c>
      <c r="R102" s="23">
        <v>2.2704923340206764E-3</v>
      </c>
      <c r="S102" s="23">
        <v>4.9206671435985914E-3</v>
      </c>
      <c r="T102" s="23">
        <v>4.1208886644503355E-3</v>
      </c>
      <c r="U102" s="23">
        <v>4.4185956879743016E-3</v>
      </c>
      <c r="V102" s="77"/>
      <c r="X102" s="46">
        <v>2.395324944942418E-3</v>
      </c>
      <c r="Y102" s="23">
        <v>5.548738795606615E-4</v>
      </c>
      <c r="Z102" s="23">
        <v>5.5999999999999995E-4</v>
      </c>
      <c r="AA102" s="23">
        <v>5.6899999999999997E-3</v>
      </c>
      <c r="AB102" s="23">
        <v>6.8000000000000005E-4</v>
      </c>
      <c r="AC102" s="23">
        <v>1.07E-3</v>
      </c>
      <c r="AE102" s="46">
        <v>0</v>
      </c>
      <c r="AG102" s="23">
        <v>3.4394618524597052E-3</v>
      </c>
      <c r="AH102" s="23">
        <v>0</v>
      </c>
      <c r="AI102" s="23">
        <v>2.5300000000000001E-3</v>
      </c>
      <c r="AJ102" s="23">
        <v>0</v>
      </c>
      <c r="AK102" s="23">
        <v>3.3400000000000001E-3</v>
      </c>
      <c r="AM102" s="46">
        <v>3.2699999999999999E-3</v>
      </c>
      <c r="AN102" s="23">
        <v>3.6700000000000001E-3</v>
      </c>
      <c r="AO102" s="23">
        <v>2.5000000000000001E-3</v>
      </c>
      <c r="AP102" s="23">
        <v>2.3800000000000002E-3</v>
      </c>
      <c r="AQ102" s="23">
        <v>3.5899999999999999E-3</v>
      </c>
      <c r="AR102" s="23">
        <v>2.4299999999999999E-3</v>
      </c>
      <c r="AS102" s="23">
        <v>1.2999999999999999E-4</v>
      </c>
      <c r="AT102" s="23">
        <v>3.1199999999999999E-3</v>
      </c>
      <c r="AY102" s="46">
        <v>1.7899999999999999E-3</v>
      </c>
      <c r="AZ102" s="23">
        <v>4.0499999999999998E-3</v>
      </c>
      <c r="BA102" s="23">
        <v>2.7899999999999999E-3</v>
      </c>
      <c r="BB102" s="23">
        <v>6.4799999999999996E-3</v>
      </c>
      <c r="BC102" s="23">
        <v>1.7000000000000001E-4</v>
      </c>
      <c r="BD102" s="23">
        <v>6.4099999999999999E-3</v>
      </c>
      <c r="BE102" s="23">
        <v>2.7000000000000001E-3</v>
      </c>
      <c r="BF102" s="23">
        <v>3.5599999999999998E-3</v>
      </c>
    </row>
    <row r="103" spans="1:61" s="23" customFormat="1">
      <c r="A103" s="23" t="s">
        <v>98</v>
      </c>
      <c r="B103" s="23">
        <v>4.034209999999999</v>
      </c>
      <c r="C103" s="23">
        <v>4.0105899999999997</v>
      </c>
      <c r="D103" s="23">
        <v>4.0240900000000002</v>
      </c>
      <c r="E103" s="23">
        <v>4.0092400000000001</v>
      </c>
      <c r="G103" s="46">
        <v>4.0094699999999994</v>
      </c>
      <c r="H103" s="23">
        <v>4.0173200000000007</v>
      </c>
      <c r="I103" s="23">
        <v>4.0102500000000001</v>
      </c>
      <c r="J103" s="23">
        <v>4.0242299999999993</v>
      </c>
      <c r="K103" s="23">
        <v>4.0113700000000003</v>
      </c>
      <c r="L103" s="23">
        <v>4.3426999999999998</v>
      </c>
      <c r="M103" s="23">
        <v>4.0184899999999999</v>
      </c>
      <c r="N103" s="23">
        <v>4.0051899999999998</v>
      </c>
      <c r="P103" s="46">
        <v>4.0195594329559947</v>
      </c>
      <c r="Q103" s="23">
        <v>3.9953571532775047</v>
      </c>
      <c r="R103" s="23">
        <v>4.0294773288445622</v>
      </c>
      <c r="S103" s="23">
        <v>4.0110938237315725</v>
      </c>
      <c r="T103" s="23">
        <v>4.0312818956080179</v>
      </c>
      <c r="U103" s="23">
        <v>4.053179332631963</v>
      </c>
      <c r="V103" s="46"/>
      <c r="X103" s="46">
        <v>3.9943989658432582</v>
      </c>
      <c r="Y103" s="23">
        <v>4.0081839570761266</v>
      </c>
      <c r="Z103" s="23">
        <f t="shared" ref="Z103:AC103" si="61">SUM(Z91:Z102)</f>
        <v>4.0091200000000002</v>
      </c>
      <c r="AA103" s="23">
        <f t="shared" si="61"/>
        <v>4.0104200000000008</v>
      </c>
      <c r="AB103" s="23">
        <f t="shared" si="61"/>
        <v>3.9990100000000002</v>
      </c>
      <c r="AC103" s="23">
        <f t="shared" si="61"/>
        <v>4.01166</v>
      </c>
      <c r="AE103" s="46">
        <f t="shared" ref="AE103:AK103" si="62">SUM(AE91:AE102)</f>
        <v>4.0228299999999999</v>
      </c>
      <c r="AF103" s="23">
        <v>4.0136145613488763</v>
      </c>
      <c r="AG103" s="23">
        <v>4.0204305158439579</v>
      </c>
      <c r="AH103" s="23">
        <f t="shared" si="62"/>
        <v>4.0097500000000004</v>
      </c>
      <c r="AI103" s="23">
        <f t="shared" si="62"/>
        <v>4.0126600000000003</v>
      </c>
      <c r="AJ103" s="23">
        <f t="shared" si="62"/>
        <v>4.0044500000000003</v>
      </c>
      <c r="AK103" s="23">
        <f t="shared" si="62"/>
        <v>4.0232200000000002</v>
      </c>
      <c r="AM103" s="46">
        <f t="shared" ref="AM103:AT103" si="63">SUM(AM91:AM102)</f>
        <v>4.0292300000000001</v>
      </c>
      <c r="AN103" s="23">
        <f t="shared" si="63"/>
        <v>4.0082799999999992</v>
      </c>
      <c r="AO103" s="23">
        <f t="shared" si="63"/>
        <v>4.0178100000000008</v>
      </c>
      <c r="AP103" s="23">
        <f t="shared" si="63"/>
        <v>4.0071099999999999</v>
      </c>
      <c r="AQ103" s="23">
        <f t="shared" si="63"/>
        <v>4.0354400000000004</v>
      </c>
      <c r="AR103" s="23">
        <f t="shared" si="63"/>
        <v>4.0254699999999994</v>
      </c>
      <c r="AS103" s="23">
        <f t="shared" si="63"/>
        <v>4.0356100000000001</v>
      </c>
      <c r="AT103" s="23">
        <f t="shared" si="63"/>
        <v>4.0271799999999995</v>
      </c>
      <c r="AY103" s="46">
        <f t="shared" ref="AY103:BF103" si="64">SUM(AY91:AY102)</f>
        <v>4.0373099999999997</v>
      </c>
      <c r="AZ103" s="23">
        <f t="shared" si="64"/>
        <v>4.0277600000000007</v>
      </c>
      <c r="BA103" s="23">
        <f t="shared" si="64"/>
        <v>4.0332099999999995</v>
      </c>
      <c r="BB103" s="23">
        <f t="shared" si="64"/>
        <v>4.0374300000000005</v>
      </c>
      <c r="BC103" s="23">
        <f t="shared" si="64"/>
        <v>4.0388799999999998</v>
      </c>
      <c r="BD103" s="23">
        <f t="shared" si="64"/>
        <v>4.0317799999999995</v>
      </c>
      <c r="BE103" s="23">
        <f t="shared" si="64"/>
        <v>4.0233899999999991</v>
      </c>
      <c r="BF103" s="23">
        <f t="shared" si="64"/>
        <v>4.0303300000000002</v>
      </c>
    </row>
    <row r="104" spans="1:61">
      <c r="G104" s="45"/>
      <c r="P104" s="45"/>
      <c r="V104" s="76"/>
      <c r="X104" s="45"/>
      <c r="AE104" s="45"/>
      <c r="AM104" s="45"/>
      <c r="AV104" s="23"/>
      <c r="AW104" s="23"/>
      <c r="AX104" s="23"/>
      <c r="AY104" s="45"/>
      <c r="BG104" s="23"/>
      <c r="BH104" s="23"/>
      <c r="BI104" s="23"/>
    </row>
    <row r="105" spans="1:61" s="24" customFormat="1">
      <c r="A105" s="24" t="s">
        <v>99</v>
      </c>
      <c r="B105" s="24">
        <v>89.230353551021224</v>
      </c>
      <c r="C105" s="24">
        <v>90.371717746524666</v>
      </c>
      <c r="D105" s="24">
        <v>89.701046041683171</v>
      </c>
      <c r="E105" s="24">
        <v>90.112328110009585</v>
      </c>
      <c r="G105" s="47">
        <v>93.894524800897145</v>
      </c>
      <c r="H105" s="24">
        <v>93.782202964465341</v>
      </c>
      <c r="I105" s="24">
        <v>93.45822366723435</v>
      </c>
      <c r="J105" s="24">
        <v>93.444386963269537</v>
      </c>
      <c r="K105" s="24">
        <v>93.250803724270384</v>
      </c>
      <c r="L105" s="24">
        <v>93.667235657714784</v>
      </c>
      <c r="M105" s="24">
        <v>93.992660437289913</v>
      </c>
      <c r="N105" s="24">
        <v>93.54476072607261</v>
      </c>
      <c r="P105" s="47">
        <v>93.0476303107353</v>
      </c>
      <c r="Q105" s="24">
        <v>93.25491474200382</v>
      </c>
      <c r="R105" s="24">
        <v>92.87985480943739</v>
      </c>
      <c r="S105" s="24">
        <v>92.921267155092352</v>
      </c>
      <c r="T105" s="24">
        <v>92.921425341676525</v>
      </c>
      <c r="U105" s="24">
        <v>91.557861363308831</v>
      </c>
      <c r="V105" s="78"/>
      <c r="X105" s="47">
        <f t="shared" ref="X105:AC105" si="65">X96/(X96+X94)*100</f>
        <v>92.993079584775089</v>
      </c>
      <c r="Y105" s="24">
        <f t="shared" si="65"/>
        <v>91.247971539133701</v>
      </c>
      <c r="Z105" s="24">
        <f t="shared" si="65"/>
        <v>91.247542467206884</v>
      </c>
      <c r="AA105" s="24">
        <f t="shared" si="65"/>
        <v>91.463363645865996</v>
      </c>
      <c r="AB105" s="24">
        <f t="shared" si="65"/>
        <v>91.572662286682373</v>
      </c>
      <c r="AC105" s="24">
        <f t="shared" si="65"/>
        <v>93.052849013952766</v>
      </c>
      <c r="AE105" s="47">
        <f t="shared" ref="AE105:AK105" si="66">AE96/(AE96+AE94)*100</f>
        <v>92.266287339971555</v>
      </c>
      <c r="AF105" s="24">
        <f t="shared" si="66"/>
        <v>91.671996499141613</v>
      </c>
      <c r="AG105" s="24">
        <f t="shared" si="66"/>
        <v>92.107709731401812</v>
      </c>
      <c r="AH105" s="24">
        <f t="shared" si="66"/>
        <v>91.927562575502691</v>
      </c>
      <c r="AI105" s="24">
        <f t="shared" si="66"/>
        <v>92.330380134538814</v>
      </c>
      <c r="AJ105" s="24">
        <f t="shared" si="66"/>
        <v>92.312073541640572</v>
      </c>
      <c r="AK105" s="24">
        <f t="shared" si="66"/>
        <v>92.390541122109227</v>
      </c>
      <c r="AM105" s="47">
        <f t="shared" ref="AM105:AT105" si="67">AM96/(AM96+AM94)*100</f>
        <v>92.003378532621099</v>
      </c>
      <c r="AN105" s="24">
        <f t="shared" si="67"/>
        <v>91.530607604147704</v>
      </c>
      <c r="AO105" s="24">
        <f t="shared" si="67"/>
        <v>92.440514975172448</v>
      </c>
      <c r="AP105" s="24">
        <f t="shared" si="67"/>
        <v>92.444009690958524</v>
      </c>
      <c r="AQ105" s="24">
        <f t="shared" si="67"/>
        <v>92.223903177004544</v>
      </c>
      <c r="AR105" s="24">
        <f t="shared" si="67"/>
        <v>92.249347390120661</v>
      </c>
      <c r="AS105" s="24">
        <f t="shared" si="67"/>
        <v>92.275287278012442</v>
      </c>
      <c r="AT105" s="24">
        <f t="shared" si="67"/>
        <v>91.483770722177155</v>
      </c>
      <c r="AV105"/>
      <c r="AW105"/>
      <c r="AX105"/>
      <c r="AY105" s="47">
        <f t="shared" ref="AY105:BD105" si="68">AY96/(AY96+AY94)*100</f>
        <v>92.185663924794355</v>
      </c>
      <c r="AZ105" s="24">
        <f t="shared" si="68"/>
        <v>92.461030306542284</v>
      </c>
      <c r="BA105" s="24">
        <f t="shared" si="68"/>
        <v>92.00540175557056</v>
      </c>
      <c r="BB105" s="24">
        <f t="shared" si="68"/>
        <v>92.311467177942106</v>
      </c>
      <c r="BC105" s="24">
        <f t="shared" si="68"/>
        <v>92.585202513646166</v>
      </c>
      <c r="BD105" s="24">
        <f t="shared" si="68"/>
        <v>91.864091174227127</v>
      </c>
      <c r="BE105" s="24">
        <f t="shared" ref="BE105:BF105" si="69">BE96/(BE96+BE94)*100</f>
        <v>91.533540822068844</v>
      </c>
      <c r="BF105" s="24">
        <f t="shared" si="69"/>
        <v>92.354359134055343</v>
      </c>
      <c r="BG105"/>
      <c r="BH105"/>
      <c r="BI105"/>
    </row>
    <row r="106" spans="1:61">
      <c r="G106" s="47"/>
      <c r="P106" s="45"/>
      <c r="X106" s="47"/>
      <c r="AE106" s="45"/>
      <c r="AM106" s="47"/>
      <c r="AV106" s="24"/>
      <c r="AW106" s="24"/>
      <c r="AX106" s="24"/>
      <c r="AY106" s="45"/>
      <c r="BG106" s="24"/>
      <c r="BH106" s="24"/>
      <c r="BI106" s="24"/>
    </row>
    <row r="107" spans="1:61">
      <c r="A107" t="s">
        <v>152</v>
      </c>
      <c r="B107" s="3">
        <v>48.827861895244084</v>
      </c>
      <c r="C107" s="3">
        <v>49.337601384712684</v>
      </c>
      <c r="D107" s="3">
        <v>49.793249826791737</v>
      </c>
      <c r="E107" s="3">
        <v>49.795120442672378</v>
      </c>
      <c r="G107" s="43">
        <v>50.178123543382235</v>
      </c>
      <c r="H107" s="3">
        <v>50.241458408789086</v>
      </c>
      <c r="I107" s="3">
        <v>49.949800304508045</v>
      </c>
      <c r="J107" s="3">
        <v>49.366209885923247</v>
      </c>
      <c r="K107" s="3">
        <v>49.426005941875836</v>
      </c>
      <c r="L107" s="3">
        <v>49.646250934245948</v>
      </c>
      <c r="M107" s="3">
        <v>50.334417782768817</v>
      </c>
      <c r="N107" s="3">
        <v>50.277437486488438</v>
      </c>
      <c r="P107" s="43">
        <v>51.252758348329529</v>
      </c>
      <c r="Q107" s="3">
        <v>51.972456612559647</v>
      </c>
      <c r="R107" s="3">
        <v>51.653666650517579</v>
      </c>
      <c r="S107" s="3">
        <v>51.533285916333526</v>
      </c>
      <c r="T107" s="3">
        <v>51.450492650621868</v>
      </c>
      <c r="U107" s="3">
        <v>50.919291496353289</v>
      </c>
      <c r="V107" s="3"/>
      <c r="X107" s="43">
        <f t="shared" ref="X107:AC107" si="70">X96/(X$96+X$94+X$97)*100</f>
        <v>50.556096434052243</v>
      </c>
      <c r="Y107" s="3">
        <f t="shared" si="70"/>
        <v>50.414669471361087</v>
      </c>
      <c r="Z107" s="3">
        <f t="shared" si="70"/>
        <v>50.414667088134721</v>
      </c>
      <c r="AA107" s="3">
        <f t="shared" si="70"/>
        <v>50.02601263470828</v>
      </c>
      <c r="AB107" s="3">
        <f t="shared" si="70"/>
        <v>51.112828082476135</v>
      </c>
      <c r="AC107" s="3">
        <f t="shared" si="70"/>
        <v>51.763162744311586</v>
      </c>
      <c r="AD107" s="3"/>
      <c r="AE107" s="43">
        <f t="shared" ref="AE107:AK107" si="71">AE96/(AE$96+AE$94+AE$97)*100</f>
        <v>48.52705290878621</v>
      </c>
      <c r="AF107" s="3">
        <f t="shared" si="71"/>
        <v>48.494399629609845</v>
      </c>
      <c r="AG107" s="3">
        <f t="shared" si="71"/>
        <v>49.03840096474886</v>
      </c>
      <c r="AH107" s="3">
        <f t="shared" si="71"/>
        <v>48.945916214315339</v>
      </c>
      <c r="AI107" s="3">
        <f t="shared" si="71"/>
        <v>48.787973241901845</v>
      </c>
      <c r="AJ107" s="3">
        <f t="shared" si="71"/>
        <v>48.939832233206715</v>
      </c>
      <c r="AK107" s="3">
        <f t="shared" si="71"/>
        <v>48.686731240936027</v>
      </c>
      <c r="AL107" s="3"/>
      <c r="AM107" s="43">
        <f t="shared" ref="AM107:AT107" si="72">AM96/(AM$96+AM$94+AM$97)*100</f>
        <v>47.598689066698164</v>
      </c>
      <c r="AN107" s="3">
        <f t="shared" si="72"/>
        <v>48.499873483305819</v>
      </c>
      <c r="AO107" s="3">
        <f t="shared" si="72"/>
        <v>48.53999528079283</v>
      </c>
      <c r="AP107" s="3">
        <f t="shared" si="72"/>
        <v>49.156273814852007</v>
      </c>
      <c r="AQ107" s="3">
        <f t="shared" si="72"/>
        <v>48.506710519335847</v>
      </c>
      <c r="AR107" s="3">
        <f t="shared" si="72"/>
        <v>48.777583602381441</v>
      </c>
      <c r="AS107" s="3">
        <f t="shared" si="72"/>
        <v>47.105502646116037</v>
      </c>
      <c r="AT107" s="3">
        <f t="shared" si="72"/>
        <v>47.73324749181824</v>
      </c>
      <c r="AV107" s="3"/>
      <c r="AW107" s="3"/>
      <c r="AX107" s="3"/>
      <c r="AY107" s="43">
        <f t="shared" ref="AY107:BF107" si="73">AY96/(AY$96+AY$94+AY$97)*100</f>
        <v>48.001694426630742</v>
      </c>
      <c r="AZ107" s="3">
        <f t="shared" si="73"/>
        <v>47.075900891597975</v>
      </c>
      <c r="BA107" s="3">
        <f t="shared" si="73"/>
        <v>48.236189532187552</v>
      </c>
      <c r="BB107" s="3">
        <f t="shared" si="73"/>
        <v>48.261645216913976</v>
      </c>
      <c r="BC107" s="3">
        <f t="shared" si="73"/>
        <v>47.782163803256182</v>
      </c>
      <c r="BD107" s="3">
        <f t="shared" si="73"/>
        <v>48.285722708646553</v>
      </c>
      <c r="BE107" s="3">
        <f t="shared" si="73"/>
        <v>47.716577860264621</v>
      </c>
      <c r="BF107" s="3">
        <f t="shared" si="73"/>
        <v>48.042862628395895</v>
      </c>
    </row>
    <row r="108" spans="1:61">
      <c r="A108" t="s">
        <v>150</v>
      </c>
      <c r="B108" s="3">
        <v>5.8932727322509093</v>
      </c>
      <c r="C108" s="3">
        <v>5.2564714236577279</v>
      </c>
      <c r="D108" s="3">
        <v>5.7169722096974631</v>
      </c>
      <c r="E108" s="3">
        <v>5.4638230194055728</v>
      </c>
      <c r="G108" s="43">
        <v>3.2628237853195121</v>
      </c>
      <c r="H108" s="3">
        <v>3.3310285030676194</v>
      </c>
      <c r="I108" s="3">
        <v>3.4963260442639954</v>
      </c>
      <c r="J108" s="3">
        <v>3.4632981136613332</v>
      </c>
      <c r="K108" s="3">
        <v>3.5772969444152452</v>
      </c>
      <c r="L108" s="3">
        <v>3.3565419694185481</v>
      </c>
      <c r="M108" s="3">
        <v>3.2170164979439497</v>
      </c>
      <c r="N108" s="3">
        <v>3.4694929628993192</v>
      </c>
      <c r="P108" s="43">
        <v>3.8295238948285557</v>
      </c>
      <c r="Q108" s="3">
        <v>3.7591439752968179</v>
      </c>
      <c r="R108" s="3">
        <v>3.9597564717471703</v>
      </c>
      <c r="S108" s="3">
        <v>3.9258005706390673</v>
      </c>
      <c r="T108" s="3">
        <v>3.9193991277661122</v>
      </c>
      <c r="U108" s="3">
        <v>4.6950388715236029</v>
      </c>
      <c r="V108" s="3"/>
      <c r="X108" s="43">
        <f t="shared" ref="X108:AC108" si="74">X94/(X$96+X$94+X$97)*100</f>
        <v>3.8093430801471921</v>
      </c>
      <c r="Y108" s="3">
        <f t="shared" si="74"/>
        <v>4.8355115693644608</v>
      </c>
      <c r="Z108" s="3">
        <f t="shared" si="74"/>
        <v>4.8357711428489329</v>
      </c>
      <c r="AA108" s="3">
        <f t="shared" si="74"/>
        <v>4.6691250035731642</v>
      </c>
      <c r="AB108" s="3">
        <f t="shared" si="74"/>
        <v>4.7038608791918453</v>
      </c>
      <c r="AC108" s="3">
        <f t="shared" si="74"/>
        <v>3.8645405370247916</v>
      </c>
      <c r="AD108" s="3"/>
      <c r="AE108" s="43">
        <f t="shared" ref="AE108:AK108" si="75">AE94/(AE$96+AE$94+AE$97)*100</f>
        <v>4.0675125688293035</v>
      </c>
      <c r="AF108" s="3">
        <f t="shared" si="75"/>
        <v>4.4055059921292088</v>
      </c>
      <c r="AG108" s="3">
        <f t="shared" si="75"/>
        <v>4.2018773005030736</v>
      </c>
      <c r="AH108" s="3">
        <f t="shared" si="75"/>
        <v>4.2980890035045949</v>
      </c>
      <c r="AI108" s="3">
        <f t="shared" si="75"/>
        <v>4.0526770086556221</v>
      </c>
      <c r="AJ108" s="3">
        <f t="shared" si="75"/>
        <v>4.0758030521719695</v>
      </c>
      <c r="AK108" s="3">
        <f t="shared" si="75"/>
        <v>4.0099308303343895</v>
      </c>
      <c r="AL108" s="3"/>
      <c r="AM108" s="43">
        <f t="shared" ref="AM108:AT108" si="76">AM94/(AM$96+AM$94+AM$97)*100</f>
        <v>4.1371165372464498</v>
      </c>
      <c r="AN108" s="3">
        <f t="shared" si="76"/>
        <v>4.4877278806646341</v>
      </c>
      <c r="AO108" s="3">
        <f t="shared" si="76"/>
        <v>3.9694431335535638</v>
      </c>
      <c r="AP108" s="3">
        <f t="shared" si="76"/>
        <v>4.0178301418911575</v>
      </c>
      <c r="AQ108" s="3">
        <f t="shared" si="76"/>
        <v>4.0899687019256268</v>
      </c>
      <c r="AR108" s="3">
        <f t="shared" si="76"/>
        <v>4.0982198394597313</v>
      </c>
      <c r="AS108" s="3">
        <f t="shared" si="76"/>
        <v>3.9433794930354691</v>
      </c>
      <c r="AT108" s="3">
        <f t="shared" si="76"/>
        <v>4.4434906498321922</v>
      </c>
      <c r="AV108" s="3"/>
      <c r="AW108" s="3"/>
      <c r="AX108" s="3"/>
      <c r="AY108" s="43">
        <f t="shared" ref="AY108:BF108" si="77">AY94/(AY$96+AY$94+AY$97)*100</f>
        <v>4.0689772840929814</v>
      </c>
      <c r="AZ108" s="3">
        <f t="shared" si="77"/>
        <v>3.8384148320361597</v>
      </c>
      <c r="BA108" s="3">
        <f t="shared" si="77"/>
        <v>4.1913729932562793</v>
      </c>
      <c r="BB108" s="3">
        <f t="shared" si="77"/>
        <v>4.0196657537842846</v>
      </c>
      <c r="BC108" s="3">
        <f t="shared" si="77"/>
        <v>3.8266921542749937</v>
      </c>
      <c r="BD108" s="3">
        <f t="shared" si="77"/>
        <v>4.2764069455499545</v>
      </c>
      <c r="BE108" s="3">
        <f t="shared" si="77"/>
        <v>4.4135783990899835</v>
      </c>
      <c r="BF108" s="3">
        <f t="shared" si="77"/>
        <v>3.9772727272727271</v>
      </c>
    </row>
    <row r="109" spans="1:61">
      <c r="A109" t="s">
        <v>153</v>
      </c>
      <c r="B109" s="3">
        <v>45.278865372504995</v>
      </c>
      <c r="C109" s="3">
        <v>45.405927191629587</v>
      </c>
      <c r="D109" s="3">
        <v>44.48977796351079</v>
      </c>
      <c r="E109" s="3">
        <v>44.741056537922049</v>
      </c>
      <c r="G109" s="43">
        <v>46.559052671298247</v>
      </c>
      <c r="H109" s="3">
        <v>46.427513088143293</v>
      </c>
      <c r="I109" s="3">
        <v>46.553873651227967</v>
      </c>
      <c r="J109" s="3">
        <v>47.170492000415422</v>
      </c>
      <c r="K109" s="3">
        <v>46.996697113708912</v>
      </c>
      <c r="L109" s="3">
        <v>46.997207096335508</v>
      </c>
      <c r="M109" s="3">
        <v>46.448565719287231</v>
      </c>
      <c r="N109" s="3">
        <v>46.253069550612246</v>
      </c>
      <c r="P109" s="43">
        <v>44.917717756841924</v>
      </c>
      <c r="Q109" s="3">
        <v>44.26839941214353</v>
      </c>
      <c r="R109" s="3">
        <v>44.386576877735259</v>
      </c>
      <c r="S109" s="3">
        <v>44.540913513027419</v>
      </c>
      <c r="T109" s="3">
        <v>44.630108221612026</v>
      </c>
      <c r="U109" s="3">
        <v>44.385669632123104</v>
      </c>
      <c r="V109" s="3"/>
      <c r="X109" s="43">
        <f t="shared" ref="X109:AC109" si="78">X97/(X$96+X$94+X$97)*100</f>
        <v>45.634560485800563</v>
      </c>
      <c r="Y109" s="3">
        <f t="shared" si="78"/>
        <v>44.749818959274457</v>
      </c>
      <c r="Z109" s="3">
        <f t="shared" si="78"/>
        <v>44.749561769016353</v>
      </c>
      <c r="AA109" s="3">
        <f t="shared" si="78"/>
        <v>45.304862361718548</v>
      </c>
      <c r="AB109" s="3">
        <f t="shared" si="78"/>
        <v>44.183311038332029</v>
      </c>
      <c r="AC109" s="3">
        <f t="shared" si="78"/>
        <v>44.37229671866362</v>
      </c>
      <c r="AD109" s="3"/>
      <c r="AE109" s="43">
        <f t="shared" ref="AE109:AK109" si="79">AE97/(AE$96+AE$94+AE$97)*100</f>
        <v>47.405434522384489</v>
      </c>
      <c r="AF109" s="3">
        <f t="shared" si="79"/>
        <v>47.100094378260948</v>
      </c>
      <c r="AG109" s="3">
        <f t="shared" si="79"/>
        <v>46.759721734748055</v>
      </c>
      <c r="AH109" s="3">
        <f t="shared" si="79"/>
        <v>46.755994782180061</v>
      </c>
      <c r="AI109" s="3">
        <f t="shared" si="79"/>
        <v>47.159349749442541</v>
      </c>
      <c r="AJ109" s="3">
        <f t="shared" si="79"/>
        <v>46.984364714621321</v>
      </c>
      <c r="AK109" s="3">
        <f t="shared" si="79"/>
        <v>47.303337928729576</v>
      </c>
      <c r="AL109" s="3"/>
      <c r="AM109" s="43">
        <f t="shared" ref="AM109:AT109" si="80">AM97/(AM$96+AM$94+AM$97)*100</f>
        <v>48.264194396055395</v>
      </c>
      <c r="AN109" s="3">
        <f t="shared" si="80"/>
        <v>47.012398636029545</v>
      </c>
      <c r="AO109" s="3">
        <f t="shared" si="80"/>
        <v>47.490561585653616</v>
      </c>
      <c r="AP109" s="3">
        <f t="shared" si="80"/>
        <v>46.82589604325684</v>
      </c>
      <c r="AQ109" s="3">
        <f t="shared" si="80"/>
        <v>47.403320778738525</v>
      </c>
      <c r="AR109" s="3">
        <f t="shared" si="80"/>
        <v>47.124196558158822</v>
      </c>
      <c r="AS109" s="3">
        <f t="shared" si="80"/>
        <v>48.951117860848498</v>
      </c>
      <c r="AT109" s="3">
        <f t="shared" si="80"/>
        <v>47.823261858349582</v>
      </c>
      <c r="AV109" s="3"/>
      <c r="AW109" s="3"/>
      <c r="AX109" s="3"/>
      <c r="AY109" s="43">
        <f t="shared" ref="AY109:BF109" si="81">AY97/(AY$96+AY$94+AY$97)*100</f>
        <v>47.929328289276278</v>
      </c>
      <c r="AZ109" s="3">
        <f t="shared" si="81"/>
        <v>49.085684276365868</v>
      </c>
      <c r="BA109" s="3">
        <f t="shared" si="81"/>
        <v>47.572437474556175</v>
      </c>
      <c r="BB109" s="3">
        <f t="shared" si="81"/>
        <v>47.718689029301729</v>
      </c>
      <c r="BC109" s="3">
        <f t="shared" si="81"/>
        <v>48.391144042468831</v>
      </c>
      <c r="BD109" s="3">
        <f t="shared" si="81"/>
        <v>47.437870345803482</v>
      </c>
      <c r="BE109" s="3">
        <f t="shared" si="81"/>
        <v>47.869843740645393</v>
      </c>
      <c r="BF109" s="3">
        <f t="shared" si="81"/>
        <v>47.979864644331386</v>
      </c>
    </row>
    <row r="110" spans="1:61">
      <c r="G110" s="45"/>
      <c r="P110" s="45"/>
      <c r="X110" s="49"/>
      <c r="AE110" s="49"/>
      <c r="AM110" s="45"/>
      <c r="AY110" s="45"/>
    </row>
    <row r="111" spans="1:61" s="37" customFormat="1">
      <c r="A111" s="40" t="s">
        <v>170</v>
      </c>
      <c r="G111" s="48"/>
      <c r="P111" s="48"/>
      <c r="AM111" s="48"/>
      <c r="AY111" s="48" t="s">
        <v>168</v>
      </c>
    </row>
    <row r="112" spans="1:61">
      <c r="A112" s="3" t="s">
        <v>87</v>
      </c>
      <c r="G112" s="45"/>
      <c r="P112" s="45"/>
      <c r="AM112" s="43">
        <v>8.6999999999999994E-2</v>
      </c>
      <c r="AN112" s="3">
        <v>6.5000000000000002E-2</v>
      </c>
      <c r="AY112" s="43">
        <v>0.104</v>
      </c>
      <c r="AZ112" s="3">
        <v>1.4999999999999999E-2</v>
      </c>
    </row>
    <row r="113" spans="1:52">
      <c r="A113" s="3" t="s">
        <v>143</v>
      </c>
      <c r="G113" s="45"/>
      <c r="P113" s="45"/>
      <c r="AM113" s="43">
        <v>0.126</v>
      </c>
      <c r="AN113" s="3">
        <v>0.129</v>
      </c>
      <c r="AY113" s="43">
        <v>0.21199999999999999</v>
      </c>
      <c r="AZ113" s="3">
        <v>0.32900000000000001</v>
      </c>
    </row>
    <row r="114" spans="1:52">
      <c r="A114" s="3" t="s">
        <v>89</v>
      </c>
      <c r="G114" s="45"/>
      <c r="P114" s="45"/>
      <c r="AM114" s="43">
        <v>51.243000000000002</v>
      </c>
      <c r="AN114" s="3">
        <v>52.927999999999997</v>
      </c>
      <c r="AY114" s="43">
        <v>47.152999999999999</v>
      </c>
      <c r="AZ114" s="3">
        <v>46.17</v>
      </c>
    </row>
    <row r="115" spans="1:52">
      <c r="A115" s="3" t="s">
        <v>144</v>
      </c>
      <c r="G115" s="45"/>
      <c r="P115" s="45"/>
      <c r="AM115" s="43">
        <v>9.85</v>
      </c>
      <c r="AN115" s="3">
        <v>10.494999999999999</v>
      </c>
      <c r="AY115" s="43">
        <v>10.851000000000001</v>
      </c>
      <c r="AZ115" s="3">
        <v>11.404</v>
      </c>
    </row>
    <row r="116" spans="1:52">
      <c r="A116" s="3" t="s">
        <v>91</v>
      </c>
      <c r="G116" s="45"/>
      <c r="P116" s="45"/>
      <c r="AM116" s="43">
        <v>0.14099999999999999</v>
      </c>
      <c r="AN116" s="3">
        <v>0.155</v>
      </c>
      <c r="AY116" s="43">
        <v>0.13700000000000001</v>
      </c>
      <c r="AZ116" s="3">
        <v>0.13100000000000001</v>
      </c>
    </row>
    <row r="117" spans="1:52">
      <c r="A117" s="3" t="s">
        <v>92</v>
      </c>
      <c r="G117" s="45"/>
      <c r="P117" s="45"/>
      <c r="AM117" s="43">
        <v>20.123000000000001</v>
      </c>
      <c r="AN117" s="3">
        <v>20.731999999999999</v>
      </c>
      <c r="AY117" s="43">
        <v>19.157</v>
      </c>
      <c r="AZ117" s="3">
        <v>19.634</v>
      </c>
    </row>
    <row r="118" spans="1:52">
      <c r="A118" s="3" t="s">
        <v>93</v>
      </c>
      <c r="G118" s="45"/>
      <c r="P118" s="45"/>
      <c r="AM118" s="43">
        <v>8.9999999999999993E-3</v>
      </c>
      <c r="AN118" s="3">
        <v>0.10299999999999999</v>
      </c>
      <c r="AY118" s="43">
        <v>6.7000000000000004E-2</v>
      </c>
      <c r="AZ118" s="3">
        <v>8.0000000000000002E-3</v>
      </c>
    </row>
    <row r="119" spans="1:52">
      <c r="A119" s="3" t="s">
        <v>94</v>
      </c>
      <c r="G119" s="45"/>
      <c r="P119" s="45"/>
      <c r="AM119" s="43">
        <v>1E-3</v>
      </c>
      <c r="AN119" s="3">
        <v>7.0000000000000001E-3</v>
      </c>
      <c r="AY119" s="43">
        <v>0</v>
      </c>
      <c r="AZ119" s="3">
        <v>0.01</v>
      </c>
    </row>
    <row r="120" spans="1:52">
      <c r="A120" s="3" t="s">
        <v>95</v>
      </c>
      <c r="G120" s="45"/>
      <c r="P120" s="45"/>
      <c r="AM120" s="43">
        <v>5.0999999999999997E-2</v>
      </c>
      <c r="AN120" s="3">
        <v>4.48E-2</v>
      </c>
      <c r="AY120" s="43">
        <v>7.2999999999999995E-2</v>
      </c>
      <c r="AZ120" s="3">
        <v>8.5000000000000006E-2</v>
      </c>
    </row>
    <row r="121" spans="1:52">
      <c r="A121" s="3" t="s">
        <v>145</v>
      </c>
      <c r="G121" s="45"/>
      <c r="P121" s="45"/>
      <c r="AM121" s="43">
        <v>8.4000000000000005E-2</v>
      </c>
      <c r="AN121" s="3">
        <v>5.1999999999999998E-2</v>
      </c>
      <c r="AY121" s="43">
        <v>0.22700000000000001</v>
      </c>
      <c r="AZ121" s="3">
        <v>0.18099999999999999</v>
      </c>
    </row>
    <row r="122" spans="1:52">
      <c r="A122" s="3" t="s">
        <v>146</v>
      </c>
      <c r="G122" s="45"/>
      <c r="P122" s="45"/>
      <c r="AM122" s="43">
        <v>17.574999999999999</v>
      </c>
      <c r="AN122" s="3">
        <v>17.779</v>
      </c>
      <c r="AY122" s="43">
        <v>21.44</v>
      </c>
      <c r="AZ122" s="3">
        <v>21.105</v>
      </c>
    </row>
    <row r="123" spans="1:52">
      <c r="A123" s="3" t="s">
        <v>147</v>
      </c>
      <c r="G123" s="45"/>
      <c r="P123" s="45"/>
      <c r="AM123" s="43">
        <v>0.375</v>
      </c>
      <c r="AN123" s="3">
        <v>0.41699999999999998</v>
      </c>
      <c r="AY123" s="43">
        <v>0.30499999999999999</v>
      </c>
      <c r="AZ123" s="3">
        <v>0.29599999999999999</v>
      </c>
    </row>
    <row r="124" spans="1:52">
      <c r="A124" t="s">
        <v>98</v>
      </c>
      <c r="G124" s="45"/>
      <c r="P124" s="45"/>
      <c r="AM124" s="44">
        <f t="shared" ref="AM124:AN124" si="82">SUM(AM112:AM123)</f>
        <v>99.66500000000002</v>
      </c>
      <c r="AN124" s="21">
        <f t="shared" si="82"/>
        <v>102.90679999999999</v>
      </c>
      <c r="AY124" s="44">
        <f t="shared" ref="AY124:AZ124" si="83">SUM(AY112:AY123)</f>
        <v>99.725999999999999</v>
      </c>
      <c r="AZ124" s="21">
        <f t="shared" si="83"/>
        <v>99.368000000000009</v>
      </c>
    </row>
    <row r="125" spans="1:52">
      <c r="G125" s="45"/>
      <c r="P125" s="45"/>
      <c r="AM125" s="45"/>
      <c r="AY125" s="45"/>
    </row>
    <row r="126" spans="1:52" s="23" customFormat="1">
      <c r="A126" s="23" t="s">
        <v>148</v>
      </c>
      <c r="G126" s="46"/>
      <c r="P126" s="46"/>
      <c r="AM126" s="46">
        <v>2.2898230088495577E-3</v>
      </c>
      <c r="AN126" s="23">
        <v>1.6592920353982298E-3</v>
      </c>
      <c r="AY126" s="46">
        <v>2.81E-3</v>
      </c>
      <c r="AZ126" s="23">
        <v>4.0000000000000002E-4</v>
      </c>
    </row>
    <row r="127" spans="1:52" s="23" customFormat="1">
      <c r="A127" s="23" t="s">
        <v>45</v>
      </c>
      <c r="G127" s="46"/>
      <c r="P127" s="46"/>
      <c r="AM127" s="46">
        <v>2.508849557522124E-3</v>
      </c>
      <c r="AN127" s="23">
        <v>2.4955752212389376E-3</v>
      </c>
      <c r="AY127" s="46">
        <v>4.3299999999999996E-3</v>
      </c>
      <c r="AZ127" s="23">
        <v>6.77E-3</v>
      </c>
    </row>
    <row r="128" spans="1:52" s="23" customFormat="1">
      <c r="A128" s="23" t="s">
        <v>149</v>
      </c>
      <c r="G128" s="46"/>
      <c r="P128" s="46"/>
      <c r="AM128" s="46">
        <v>1.5983761061946904</v>
      </c>
      <c r="AN128" s="23">
        <v>1.6001349557522122</v>
      </c>
      <c r="AY128" s="46">
        <v>1.5081500000000001</v>
      </c>
      <c r="AZ128" s="23">
        <v>1.4870099999999999</v>
      </c>
    </row>
    <row r="129" spans="1:52" s="23" customFormat="1">
      <c r="A129" s="23" t="s">
        <v>150</v>
      </c>
      <c r="G129" s="46"/>
      <c r="P129" s="46"/>
      <c r="AM129" s="46">
        <v>0.21795796460176994</v>
      </c>
      <c r="AN129" s="23">
        <v>0.22508628318584067</v>
      </c>
      <c r="AY129" s="46">
        <v>0.2462</v>
      </c>
      <c r="AZ129" s="23">
        <v>0.26053999999999999</v>
      </c>
    </row>
    <row r="130" spans="1:52" s="23" customFormat="1">
      <c r="A130" s="23" t="s">
        <v>151</v>
      </c>
      <c r="G130" s="46"/>
      <c r="P130" s="46"/>
      <c r="AM130" s="46">
        <v>3.1526548672566371E-3</v>
      </c>
      <c r="AN130" s="23">
        <v>3.3716814159292035E-3</v>
      </c>
      <c r="AY130" s="46">
        <v>3.14E-3</v>
      </c>
      <c r="AZ130" s="23">
        <v>3.0200000000000001E-3</v>
      </c>
    </row>
    <row r="131" spans="1:52" s="23" customFormat="1">
      <c r="A131" s="23" t="s">
        <v>152</v>
      </c>
      <c r="G131" s="46"/>
      <c r="P131" s="46"/>
      <c r="AM131" s="46">
        <v>0.79347345132743363</v>
      </c>
      <c r="AN131" s="23">
        <v>0.79233185840707965</v>
      </c>
      <c r="AY131" s="46">
        <v>0.77456000000000003</v>
      </c>
      <c r="AZ131" s="23">
        <v>0.79937999999999998</v>
      </c>
    </row>
    <row r="132" spans="1:52" s="23" customFormat="1">
      <c r="A132" s="23" t="s">
        <v>153</v>
      </c>
      <c r="G132" s="46"/>
      <c r="P132" s="46"/>
      <c r="AM132" s="46">
        <v>2.52212389380531E-4</v>
      </c>
      <c r="AN132" s="23">
        <v>2.8207964601769911E-3</v>
      </c>
      <c r="AY132" s="46">
        <v>1.9499999999999999E-3</v>
      </c>
      <c r="AZ132" s="23">
        <v>2.3000000000000001E-4</v>
      </c>
    </row>
    <row r="133" spans="1:52" s="23" customFormat="1">
      <c r="A133" s="23" t="s">
        <v>154</v>
      </c>
      <c r="G133" s="46"/>
      <c r="P133" s="46"/>
      <c r="AM133" s="46">
        <v>3.9823008849557522E-5</v>
      </c>
      <c r="AN133" s="23">
        <v>3.2522123893805304E-4</v>
      </c>
      <c r="AY133" s="46">
        <v>0</v>
      </c>
      <c r="AZ133" s="23">
        <v>5.2999999999999998E-4</v>
      </c>
    </row>
    <row r="134" spans="1:52" s="23" customFormat="1">
      <c r="A134" s="23" t="s">
        <v>32</v>
      </c>
      <c r="G134" s="46"/>
      <c r="P134" s="46"/>
      <c r="AM134" s="46">
        <v>1.7323008849557523E-3</v>
      </c>
      <c r="AN134" s="23">
        <v>1.579646017699115E-3</v>
      </c>
      <c r="AY134" s="46">
        <v>2.5200000000000001E-3</v>
      </c>
      <c r="AZ134" s="23">
        <v>2.96E-3</v>
      </c>
    </row>
    <row r="135" spans="1:52" s="23" customFormat="1">
      <c r="A135" s="23" t="s">
        <v>145</v>
      </c>
      <c r="G135" s="46"/>
      <c r="P135" s="46"/>
      <c r="AM135" s="46">
        <v>3.7699115044247792E-3</v>
      </c>
      <c r="AN135" s="23">
        <v>2.2499999999999994E-3</v>
      </c>
      <c r="AY135" s="46">
        <v>1.042E-2</v>
      </c>
      <c r="AZ135" s="23">
        <v>8.3599999999999994E-3</v>
      </c>
    </row>
    <row r="136" spans="1:52" s="23" customFormat="1">
      <c r="A136" s="23" t="s">
        <v>133</v>
      </c>
      <c r="G136" s="46"/>
      <c r="P136" s="46"/>
      <c r="AM136" s="46">
        <v>0.3676128318584071</v>
      </c>
      <c r="AN136" s="23">
        <v>0.36041814159292029</v>
      </c>
      <c r="AY136" s="46">
        <v>0.45983000000000002</v>
      </c>
      <c r="AZ136" s="23">
        <v>0.45580999999999999</v>
      </c>
    </row>
    <row r="137" spans="1:52" s="23" customFormat="1">
      <c r="A137" s="23" t="s">
        <v>134</v>
      </c>
      <c r="G137" s="46"/>
      <c r="P137" s="46"/>
      <c r="AM137" s="46">
        <v>7.9778761061946903E-3</v>
      </c>
      <c r="AN137" s="23">
        <v>8.5951327433628315E-3</v>
      </c>
      <c r="AY137" s="46">
        <v>6.6499999999999997E-3</v>
      </c>
      <c r="AZ137" s="23">
        <v>6.5100000000000002E-3</v>
      </c>
    </row>
    <row r="138" spans="1:52" s="23" customFormat="1">
      <c r="A138" s="23" t="s">
        <v>98</v>
      </c>
      <c r="G138" s="46"/>
      <c r="P138" s="46"/>
      <c r="AM138" s="52">
        <f>SUM(AM126:AM137)</f>
        <v>2.999143805309735</v>
      </c>
      <c r="AN138" s="79">
        <v>3.0010685840707962</v>
      </c>
      <c r="AO138" s="79"/>
      <c r="AY138" s="52">
        <f t="shared" ref="AY138:AZ138" si="84">SUM(AY126:AY137)</f>
        <v>3.0205600000000001</v>
      </c>
      <c r="AZ138" s="25">
        <f t="shared" si="84"/>
        <v>3.03152</v>
      </c>
    </row>
    <row r="139" spans="1:52">
      <c r="G139" s="45"/>
      <c r="P139" s="45"/>
      <c r="AM139" s="53"/>
      <c r="AN139" s="20"/>
      <c r="AY139" s="53"/>
      <c r="AZ139" s="20"/>
    </row>
    <row r="140" spans="1:52">
      <c r="A140" s="22" t="s">
        <v>169</v>
      </c>
      <c r="G140" s="49"/>
      <c r="P140" s="49"/>
      <c r="AM140" s="54">
        <f>AM136/(AM136+AM128)*100</f>
        <v>18.698621581383414</v>
      </c>
      <c r="AN140" s="26">
        <f>AN136/(AN136+AN128)*100</f>
        <v>18.38349300924202</v>
      </c>
      <c r="AY140" s="55">
        <f>AY136/(AY136+AY128)*100</f>
        <v>23.365582983566906</v>
      </c>
      <c r="AZ140" s="24">
        <f>AZ136/(AZ136+AZ128)*100</f>
        <v>23.461257347566939</v>
      </c>
    </row>
    <row r="141" spans="1:52" s="37" customFormat="1"/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3"/>
  <sheetViews>
    <sheetView tabSelected="1" workbookViewId="0">
      <pane xSplit="1" topLeftCell="B1" activePane="topRight" state="frozen"/>
      <selection pane="topRight" activeCell="L29" sqref="L29"/>
    </sheetView>
  </sheetViews>
  <sheetFormatPr baseColWidth="10" defaultRowHeight="15" x14ac:dyDescent="0"/>
  <cols>
    <col min="1" max="1" width="10.83203125" style="31"/>
    <col min="12" max="12" width="14.5" customWidth="1"/>
  </cols>
  <sheetData>
    <row r="1" spans="1:46" s="2" customFormat="1" ht="20">
      <c r="A1" s="2" t="s">
        <v>222</v>
      </c>
    </row>
    <row r="3" spans="1:46" s="62" customFormat="1" ht="18">
      <c r="A3" s="62" t="s">
        <v>162</v>
      </c>
      <c r="B3" s="62" t="s">
        <v>0</v>
      </c>
      <c r="G3" s="62" t="s">
        <v>1</v>
      </c>
      <c r="L3" s="62" t="s">
        <v>198</v>
      </c>
      <c r="N3" s="62" t="s">
        <v>2</v>
      </c>
      <c r="S3" s="62" t="s">
        <v>3</v>
      </c>
      <c r="X3" s="62" t="s">
        <v>189</v>
      </c>
      <c r="AC3" s="62" t="s">
        <v>4</v>
      </c>
      <c r="AH3" s="62" t="s">
        <v>5</v>
      </c>
      <c r="AM3" s="62" t="s">
        <v>202</v>
      </c>
      <c r="AP3" s="62" t="s">
        <v>203</v>
      </c>
      <c r="AR3" s="62" t="s">
        <v>199</v>
      </c>
    </row>
    <row r="4" spans="1:46" s="32" customFormat="1" ht="18">
      <c r="A4" s="32" t="s">
        <v>161</v>
      </c>
      <c r="AT4" s="72"/>
    </row>
    <row r="5" spans="1:46" s="27" customFormat="1">
      <c r="A5" s="28" t="s">
        <v>6</v>
      </c>
      <c r="B5" s="27" t="s">
        <v>7</v>
      </c>
      <c r="C5" s="27" t="s">
        <v>8</v>
      </c>
      <c r="D5" s="27" t="s">
        <v>9</v>
      </c>
      <c r="E5" s="27" t="s">
        <v>10</v>
      </c>
      <c r="G5" s="27" t="s">
        <v>11</v>
      </c>
      <c r="H5" s="27" t="s">
        <v>12</v>
      </c>
      <c r="I5" s="27" t="s">
        <v>13</v>
      </c>
      <c r="J5" s="27" t="s">
        <v>14</v>
      </c>
      <c r="L5" s="27" t="s">
        <v>160</v>
      </c>
      <c r="N5" s="27" t="s">
        <v>15</v>
      </c>
      <c r="O5" s="27" t="s">
        <v>16</v>
      </c>
      <c r="P5" s="27" t="s">
        <v>17</v>
      </c>
      <c r="Q5" s="27" t="s">
        <v>10</v>
      </c>
      <c r="S5" s="27" t="s">
        <v>18</v>
      </c>
      <c r="T5" s="27" t="s">
        <v>19</v>
      </c>
      <c r="U5" s="27" t="s">
        <v>20</v>
      </c>
      <c r="V5" s="27" t="s">
        <v>21</v>
      </c>
      <c r="X5" s="27" t="s">
        <v>200</v>
      </c>
      <c r="Y5" s="27" t="s">
        <v>80</v>
      </c>
      <c r="Z5" s="27" t="s">
        <v>201</v>
      </c>
      <c r="AA5" s="27" t="s">
        <v>85</v>
      </c>
      <c r="AC5" s="27" t="s">
        <v>22</v>
      </c>
      <c r="AD5" s="27" t="s">
        <v>23</v>
      </c>
      <c r="AE5" s="27" t="s">
        <v>24</v>
      </c>
      <c r="AF5" s="27" t="s">
        <v>25</v>
      </c>
      <c r="AH5" s="27" t="s">
        <v>7</v>
      </c>
      <c r="AI5" s="27" t="s">
        <v>8</v>
      </c>
      <c r="AJ5" s="27" t="s">
        <v>17</v>
      </c>
      <c r="AK5" s="27" t="s">
        <v>26</v>
      </c>
      <c r="AM5" s="27" t="s">
        <v>27</v>
      </c>
      <c r="AN5" s="27" t="s">
        <v>28</v>
      </c>
      <c r="AP5" s="27" t="s">
        <v>160</v>
      </c>
      <c r="AR5" s="27" t="s">
        <v>160</v>
      </c>
    </row>
    <row r="7" spans="1:46">
      <c r="A7" s="31" t="s">
        <v>224</v>
      </c>
      <c r="B7">
        <v>6077</v>
      </c>
      <c r="C7">
        <v>5880</v>
      </c>
      <c r="D7">
        <v>5971</v>
      </c>
      <c r="E7">
        <v>5033</v>
      </c>
      <c r="G7">
        <v>931</v>
      </c>
      <c r="H7">
        <v>922</v>
      </c>
      <c r="I7">
        <v>945</v>
      </c>
      <c r="J7">
        <v>918</v>
      </c>
      <c r="N7">
        <v>134.9</v>
      </c>
      <c r="O7">
        <v>133.19999999999999</v>
      </c>
      <c r="P7">
        <v>175</v>
      </c>
      <c r="Q7">
        <v>161</v>
      </c>
      <c r="S7">
        <v>2144</v>
      </c>
      <c r="T7">
        <v>2027</v>
      </c>
      <c r="U7">
        <v>2102</v>
      </c>
      <c r="V7">
        <v>2088</v>
      </c>
      <c r="AC7">
        <v>2413</v>
      </c>
      <c r="AD7">
        <v>2169</v>
      </c>
      <c r="AE7">
        <v>2085</v>
      </c>
      <c r="AF7">
        <v>2321</v>
      </c>
      <c r="AH7">
        <v>2427</v>
      </c>
      <c r="AI7">
        <v>2350</v>
      </c>
      <c r="AJ7">
        <v>2434</v>
      </c>
      <c r="AK7">
        <v>2492</v>
      </c>
    </row>
    <row r="8" spans="1:46">
      <c r="A8" s="31" t="s">
        <v>225</v>
      </c>
      <c r="B8">
        <v>4.0000000000000001E-3</v>
      </c>
      <c r="C8">
        <v>2E-3</v>
      </c>
      <c r="D8">
        <v>5.0000000000000001E-3</v>
      </c>
      <c r="E8">
        <v>3.0000000000000001E-3</v>
      </c>
      <c r="G8">
        <v>4.0000000000000001E-3</v>
      </c>
      <c r="H8">
        <v>1.2E-2</v>
      </c>
      <c r="I8">
        <v>2E-3</v>
      </c>
      <c r="J8">
        <v>5.0000000000000001E-3</v>
      </c>
      <c r="P8">
        <v>0.01</v>
      </c>
      <c r="Q8">
        <v>0.04</v>
      </c>
      <c r="S8">
        <v>0.122</v>
      </c>
      <c r="T8">
        <v>4.0000000000000001E-3</v>
      </c>
      <c r="U8">
        <v>1.0999999999999999E-2</v>
      </c>
      <c r="V8">
        <v>4.0000000000000001E-3</v>
      </c>
      <c r="AC8">
        <v>6.0000000000000001E-3</v>
      </c>
      <c r="AD8">
        <v>7.0000000000000001E-3</v>
      </c>
      <c r="AE8">
        <v>5.0000000000000001E-3</v>
      </c>
      <c r="AF8">
        <v>6.0000000000000001E-3</v>
      </c>
      <c r="AH8">
        <v>3.5000000000000003E-2</v>
      </c>
      <c r="AI8">
        <v>1.2999999999999999E-2</v>
      </c>
      <c r="AJ8">
        <v>9.1000000000000004E-3</v>
      </c>
      <c r="AK8">
        <v>5.0000000000000001E-3</v>
      </c>
    </row>
    <row r="9" spans="1:46">
      <c r="A9" s="31" t="s">
        <v>39</v>
      </c>
      <c r="B9">
        <v>59.8</v>
      </c>
      <c r="C9">
        <v>59.5</v>
      </c>
      <c r="D9">
        <v>58.9</v>
      </c>
      <c r="E9">
        <v>61.6</v>
      </c>
      <c r="G9">
        <v>13.06</v>
      </c>
      <c r="H9">
        <v>11.5</v>
      </c>
      <c r="I9">
        <v>9.5</v>
      </c>
      <c r="J9">
        <v>46.27</v>
      </c>
      <c r="N9">
        <v>61.24</v>
      </c>
      <c r="O9">
        <v>62.28</v>
      </c>
      <c r="P9">
        <v>39.1</v>
      </c>
      <c r="Q9">
        <v>36.08</v>
      </c>
      <c r="S9">
        <v>31.1</v>
      </c>
      <c r="T9">
        <v>33.119999999999997</v>
      </c>
      <c r="U9">
        <v>33.04</v>
      </c>
      <c r="V9">
        <v>32.799999999999997</v>
      </c>
      <c r="AC9">
        <v>55.32</v>
      </c>
      <c r="AD9">
        <v>55.3</v>
      </c>
      <c r="AE9">
        <v>57.3</v>
      </c>
      <c r="AF9">
        <v>53.2</v>
      </c>
      <c r="AH9">
        <v>60.2</v>
      </c>
      <c r="AI9">
        <v>61.2</v>
      </c>
      <c r="AJ9">
        <v>54.6</v>
      </c>
      <c r="AK9">
        <v>53.7</v>
      </c>
    </row>
    <row r="10" spans="1:46">
      <c r="A10" s="31" t="s">
        <v>48</v>
      </c>
      <c r="B10">
        <v>16.100000000000001</v>
      </c>
      <c r="C10">
        <v>15.9</v>
      </c>
      <c r="D10">
        <v>15.8</v>
      </c>
      <c r="E10">
        <v>14.7</v>
      </c>
      <c r="G10">
        <v>7.44</v>
      </c>
      <c r="H10">
        <v>7.07</v>
      </c>
      <c r="I10">
        <v>7.39</v>
      </c>
      <c r="J10">
        <v>7.36</v>
      </c>
      <c r="N10">
        <v>3.12</v>
      </c>
      <c r="O10">
        <v>3.08</v>
      </c>
      <c r="P10">
        <v>2.7</v>
      </c>
      <c r="Q10">
        <v>2.71</v>
      </c>
      <c r="S10">
        <v>12.93</v>
      </c>
      <c r="T10">
        <v>12.79</v>
      </c>
      <c r="U10">
        <v>13.04</v>
      </c>
      <c r="V10">
        <v>12.8</v>
      </c>
      <c r="AC10">
        <v>15.6</v>
      </c>
      <c r="AD10">
        <v>15.6</v>
      </c>
      <c r="AE10">
        <v>15.4</v>
      </c>
      <c r="AF10">
        <v>15.6</v>
      </c>
      <c r="AH10">
        <v>16.55</v>
      </c>
      <c r="AI10">
        <v>16.41</v>
      </c>
      <c r="AJ10">
        <v>16.38</v>
      </c>
      <c r="AK10">
        <v>16.5</v>
      </c>
    </row>
    <row r="11" spans="1:46">
      <c r="A11" s="31" t="s">
        <v>41</v>
      </c>
      <c r="B11">
        <v>37.6</v>
      </c>
      <c r="C11">
        <v>36.200000000000003</v>
      </c>
      <c r="D11">
        <v>36.700000000000003</v>
      </c>
      <c r="E11">
        <v>32</v>
      </c>
      <c r="G11">
        <v>1.58</v>
      </c>
      <c r="H11">
        <v>1.62</v>
      </c>
      <c r="I11">
        <v>1.67</v>
      </c>
      <c r="J11">
        <v>1.75</v>
      </c>
      <c r="N11">
        <v>8.08</v>
      </c>
      <c r="O11">
        <v>8.2799999999999994</v>
      </c>
      <c r="P11">
        <v>1.04</v>
      </c>
      <c r="Q11">
        <v>0.81</v>
      </c>
      <c r="S11">
        <v>33.4</v>
      </c>
      <c r="T11">
        <v>28.1</v>
      </c>
      <c r="U11">
        <v>30.14</v>
      </c>
      <c r="V11">
        <v>29.4</v>
      </c>
      <c r="AC11">
        <v>42.16</v>
      </c>
      <c r="AD11">
        <v>39.340000000000003</v>
      </c>
      <c r="AE11">
        <v>38.700000000000003</v>
      </c>
      <c r="AF11">
        <v>40.799999999999997</v>
      </c>
      <c r="AH11">
        <v>44.68</v>
      </c>
      <c r="AI11">
        <v>43.33</v>
      </c>
      <c r="AJ11">
        <v>44.43</v>
      </c>
      <c r="AK11">
        <v>44.62</v>
      </c>
    </row>
    <row r="12" spans="1:46">
      <c r="A12" s="31" t="s">
        <v>33</v>
      </c>
      <c r="B12">
        <v>0.80300000000000005</v>
      </c>
      <c r="C12">
        <v>0.78</v>
      </c>
      <c r="D12">
        <v>0.8</v>
      </c>
      <c r="E12">
        <v>0.78</v>
      </c>
      <c r="G12">
        <v>6.7000000000000004E-2</v>
      </c>
      <c r="H12">
        <v>6.0999999999999999E-2</v>
      </c>
      <c r="I12">
        <v>0.06</v>
      </c>
      <c r="J12">
        <v>0.11</v>
      </c>
      <c r="N12">
        <v>1.27</v>
      </c>
      <c r="O12">
        <v>1.21</v>
      </c>
      <c r="P12">
        <v>1.19</v>
      </c>
      <c r="Q12">
        <v>1.2050000000000001</v>
      </c>
      <c r="S12">
        <v>8.5999999999999993E-2</v>
      </c>
      <c r="T12">
        <v>8.6999999999999994E-2</v>
      </c>
      <c r="U12">
        <v>8.5999999999999993E-2</v>
      </c>
      <c r="V12">
        <v>8.5000000000000006E-2</v>
      </c>
      <c r="AC12">
        <v>8.5000000000000006E-2</v>
      </c>
      <c r="AD12">
        <v>7.9000000000000001E-2</v>
      </c>
      <c r="AE12">
        <v>8.3000000000000004E-2</v>
      </c>
      <c r="AF12">
        <v>7.0000000000000007E-2</v>
      </c>
      <c r="AH12">
        <v>9.0999999999999998E-2</v>
      </c>
      <c r="AI12">
        <v>0.09</v>
      </c>
      <c r="AJ12">
        <v>6.8000000000000005E-2</v>
      </c>
      <c r="AK12">
        <v>6.0999999999999999E-2</v>
      </c>
    </row>
    <row r="13" spans="1:46">
      <c r="A13" s="31" t="s">
        <v>211</v>
      </c>
      <c r="L13">
        <v>0.21</v>
      </c>
      <c r="AR13">
        <v>0.22</v>
      </c>
    </row>
    <row r="14" spans="1:46">
      <c r="A14" s="31" t="s">
        <v>29</v>
      </c>
      <c r="B14">
        <v>6.6000000000000003E-2</v>
      </c>
      <c r="C14">
        <v>6.5000000000000002E-2</v>
      </c>
      <c r="D14">
        <v>6.0999999999999999E-2</v>
      </c>
      <c r="E14">
        <v>6.8000000000000005E-2</v>
      </c>
      <c r="G14">
        <v>0.08</v>
      </c>
      <c r="H14">
        <v>0.06</v>
      </c>
      <c r="I14">
        <v>2.7E-2</v>
      </c>
      <c r="J14">
        <v>5.7000000000000002E-2</v>
      </c>
      <c r="N14">
        <v>0.13</v>
      </c>
      <c r="O14">
        <v>0.13</v>
      </c>
      <c r="P14">
        <v>0.46</v>
      </c>
      <c r="Q14">
        <v>0.48</v>
      </c>
      <c r="S14">
        <v>0.11</v>
      </c>
      <c r="T14">
        <v>0.1</v>
      </c>
      <c r="U14">
        <v>0.16</v>
      </c>
      <c r="V14">
        <v>9.2999999999999999E-2</v>
      </c>
      <c r="AC14">
        <v>1.4E-2</v>
      </c>
      <c r="AD14">
        <v>1.2E-2</v>
      </c>
      <c r="AE14">
        <v>1.2E-2</v>
      </c>
      <c r="AF14">
        <v>1.2999999999999999E-2</v>
      </c>
      <c r="AH14">
        <v>1.2E-2</v>
      </c>
      <c r="AI14">
        <v>2.5000000000000001E-2</v>
      </c>
      <c r="AJ14">
        <v>1.0999999999999999E-2</v>
      </c>
      <c r="AK14">
        <v>8.9999999999999993E-3</v>
      </c>
    </row>
    <row r="15" spans="1:46">
      <c r="A15" s="31" t="s">
        <v>35</v>
      </c>
      <c r="B15">
        <v>2.4500000000000002</v>
      </c>
      <c r="C15">
        <v>2.41</v>
      </c>
      <c r="D15">
        <v>2.37</v>
      </c>
      <c r="E15">
        <v>2.52</v>
      </c>
      <c r="G15">
        <v>1.39</v>
      </c>
      <c r="H15">
        <v>1.17</v>
      </c>
      <c r="I15">
        <v>0.51200000000000001</v>
      </c>
      <c r="J15">
        <v>4.62</v>
      </c>
      <c r="L15">
        <v>1.02</v>
      </c>
      <c r="N15">
        <v>5.75</v>
      </c>
      <c r="O15">
        <v>5.71</v>
      </c>
      <c r="P15">
        <v>4.55</v>
      </c>
      <c r="Q15">
        <v>4.42</v>
      </c>
      <c r="S15">
        <v>0.27</v>
      </c>
      <c r="T15">
        <v>0.28000000000000003</v>
      </c>
      <c r="U15">
        <v>0.29799999999999999</v>
      </c>
      <c r="V15">
        <v>0.28000000000000003</v>
      </c>
      <c r="X15">
        <v>4.72</v>
      </c>
      <c r="Y15">
        <v>4.6500000000000004</v>
      </c>
      <c r="Z15">
        <v>0.96</v>
      </c>
      <c r="AA15">
        <v>0.55000000000000004</v>
      </c>
      <c r="AC15">
        <v>0.623</v>
      </c>
      <c r="AD15">
        <v>0.64</v>
      </c>
      <c r="AE15">
        <v>0.66400000000000003</v>
      </c>
      <c r="AF15">
        <v>0.61899999999999999</v>
      </c>
      <c r="AH15">
        <v>0.68400000000000005</v>
      </c>
      <c r="AI15">
        <v>0.69499999999999995</v>
      </c>
      <c r="AJ15">
        <v>0.629</v>
      </c>
      <c r="AK15">
        <v>0.60599999999999998</v>
      </c>
      <c r="AM15">
        <v>0.48</v>
      </c>
      <c r="AN15">
        <v>0.33</v>
      </c>
      <c r="AP15">
        <v>0.37</v>
      </c>
      <c r="AR15">
        <v>2.98</v>
      </c>
    </row>
    <row r="16" spans="1:46">
      <c r="A16" s="31" t="s">
        <v>36</v>
      </c>
      <c r="B16">
        <v>8.57</v>
      </c>
      <c r="C16">
        <v>8.42</v>
      </c>
      <c r="D16">
        <v>8.31</v>
      </c>
      <c r="E16">
        <v>8.42</v>
      </c>
      <c r="G16">
        <v>0.96</v>
      </c>
      <c r="H16">
        <v>1.06</v>
      </c>
      <c r="I16">
        <v>0.47</v>
      </c>
      <c r="J16">
        <v>4.3600000000000003</v>
      </c>
      <c r="L16">
        <v>1.9</v>
      </c>
      <c r="N16">
        <v>8.9</v>
      </c>
      <c r="O16">
        <v>8.93</v>
      </c>
      <c r="P16">
        <v>5.7</v>
      </c>
      <c r="Q16">
        <v>5.32</v>
      </c>
      <c r="S16">
        <v>1.56</v>
      </c>
      <c r="T16">
        <v>1.63</v>
      </c>
      <c r="U16">
        <v>1.65</v>
      </c>
      <c r="V16">
        <v>1.63</v>
      </c>
      <c r="X16">
        <v>11.3</v>
      </c>
      <c r="Y16">
        <v>10.9</v>
      </c>
      <c r="Z16">
        <v>2.9</v>
      </c>
      <c r="AC16">
        <v>2.4700000000000002</v>
      </c>
      <c r="AD16">
        <v>2.64</v>
      </c>
      <c r="AE16">
        <v>2.706</v>
      </c>
      <c r="AF16">
        <v>2.54</v>
      </c>
      <c r="AH16">
        <v>2.63</v>
      </c>
      <c r="AI16">
        <v>2.6960000000000002</v>
      </c>
      <c r="AJ16">
        <v>2.4300000000000002</v>
      </c>
      <c r="AK16">
        <v>2.3199999999999998</v>
      </c>
      <c r="AM16">
        <v>1.1000000000000001</v>
      </c>
      <c r="AR16">
        <v>10.9</v>
      </c>
    </row>
    <row r="17" spans="1:44">
      <c r="A17" s="31" t="s">
        <v>38</v>
      </c>
    </row>
    <row r="18" spans="1:44">
      <c r="A18" s="31" t="s">
        <v>40</v>
      </c>
      <c r="B18">
        <v>10.17</v>
      </c>
      <c r="C18">
        <v>10.039999999999999</v>
      </c>
      <c r="D18">
        <v>10.06</v>
      </c>
      <c r="E18">
        <v>9.58</v>
      </c>
      <c r="G18">
        <v>0.43</v>
      </c>
      <c r="H18">
        <v>0.47</v>
      </c>
      <c r="I18">
        <v>0.46</v>
      </c>
      <c r="J18">
        <v>0.73</v>
      </c>
      <c r="N18">
        <v>2.59</v>
      </c>
      <c r="O18">
        <v>2.71</v>
      </c>
      <c r="P18">
        <v>1.06</v>
      </c>
      <c r="Q18">
        <v>0.86</v>
      </c>
      <c r="S18">
        <v>3</v>
      </c>
      <c r="T18">
        <v>3.09</v>
      </c>
      <c r="U18">
        <v>3.15</v>
      </c>
      <c r="V18">
        <v>3.12</v>
      </c>
      <c r="AC18">
        <v>3.18</v>
      </c>
      <c r="AD18">
        <v>3.41</v>
      </c>
      <c r="AE18">
        <v>3.59</v>
      </c>
      <c r="AF18">
        <v>3.22</v>
      </c>
      <c r="AH18">
        <v>3.59</v>
      </c>
      <c r="AI18">
        <v>3.72</v>
      </c>
      <c r="AJ18">
        <v>3.32</v>
      </c>
      <c r="AK18">
        <v>3.22</v>
      </c>
    </row>
    <row r="19" spans="1:44">
      <c r="A19" s="31" t="s">
        <v>43</v>
      </c>
      <c r="B19">
        <v>3.13</v>
      </c>
      <c r="C19">
        <v>3.12</v>
      </c>
      <c r="D19">
        <v>3.12</v>
      </c>
      <c r="E19">
        <v>2.91</v>
      </c>
      <c r="G19">
        <v>0.27</v>
      </c>
      <c r="H19">
        <v>0.28100000000000003</v>
      </c>
      <c r="I19">
        <v>0.3</v>
      </c>
      <c r="J19">
        <v>0.32</v>
      </c>
      <c r="L19">
        <v>1.38</v>
      </c>
      <c r="N19">
        <v>0.34200000000000003</v>
      </c>
      <c r="O19">
        <v>0.34699999999999998</v>
      </c>
      <c r="P19">
        <v>0.14399999999999999</v>
      </c>
      <c r="Q19">
        <v>0.114</v>
      </c>
      <c r="S19">
        <v>1.43</v>
      </c>
      <c r="T19">
        <v>1.44</v>
      </c>
      <c r="U19">
        <v>1.47</v>
      </c>
      <c r="V19">
        <v>1.45</v>
      </c>
      <c r="X19">
        <v>1.36</v>
      </c>
      <c r="Y19">
        <v>1.18</v>
      </c>
      <c r="Z19">
        <v>1.52</v>
      </c>
      <c r="AA19">
        <v>0.18</v>
      </c>
      <c r="AC19">
        <v>1.34</v>
      </c>
      <c r="AD19">
        <v>1.46</v>
      </c>
      <c r="AE19">
        <v>1.51</v>
      </c>
      <c r="AF19">
        <v>1.39</v>
      </c>
      <c r="AH19">
        <v>1.45</v>
      </c>
      <c r="AI19">
        <v>1.5269999999999999</v>
      </c>
      <c r="AJ19">
        <v>1.4</v>
      </c>
      <c r="AK19">
        <v>1.343</v>
      </c>
      <c r="AM19">
        <v>0.88</v>
      </c>
      <c r="AN19">
        <v>0.88</v>
      </c>
      <c r="AP19">
        <v>0.93</v>
      </c>
      <c r="AR19">
        <v>2.94</v>
      </c>
    </row>
    <row r="20" spans="1:44">
      <c r="A20" s="31" t="s">
        <v>44</v>
      </c>
      <c r="B20">
        <v>1.1619999999999999</v>
      </c>
      <c r="C20">
        <v>1.137</v>
      </c>
      <c r="D20">
        <v>1.139</v>
      </c>
      <c r="E20">
        <v>1.08</v>
      </c>
      <c r="G20">
        <v>0.128</v>
      </c>
      <c r="H20">
        <v>0.13500000000000001</v>
      </c>
      <c r="I20">
        <v>0.14699999999999999</v>
      </c>
      <c r="J20">
        <v>0.14599999999999999</v>
      </c>
      <c r="L20">
        <v>0.56999999999999995</v>
      </c>
      <c r="N20">
        <v>0.11799999999999999</v>
      </c>
      <c r="O20">
        <v>0.11899999999999999</v>
      </c>
      <c r="P20">
        <v>5.6000000000000001E-2</v>
      </c>
      <c r="Q20">
        <v>4.5999999999999999E-2</v>
      </c>
      <c r="S20">
        <v>0.59099999999999997</v>
      </c>
      <c r="T20">
        <v>0.56999999999999995</v>
      </c>
      <c r="U20">
        <v>0.59</v>
      </c>
      <c r="V20">
        <v>0.58599999999999997</v>
      </c>
      <c r="X20">
        <v>0.51</v>
      </c>
      <c r="Y20">
        <v>0.44700000000000001</v>
      </c>
      <c r="Z20">
        <v>0.8</v>
      </c>
      <c r="AA20">
        <v>7.1999999999999995E-2</v>
      </c>
      <c r="AC20">
        <v>0.54700000000000004</v>
      </c>
      <c r="AD20">
        <v>0.59399999999999997</v>
      </c>
      <c r="AE20">
        <v>0.59799999999999998</v>
      </c>
      <c r="AF20">
        <v>0.56200000000000006</v>
      </c>
      <c r="AH20">
        <v>0.622</v>
      </c>
      <c r="AI20">
        <v>0.61799999999999999</v>
      </c>
      <c r="AJ20">
        <v>0.59399999999999997</v>
      </c>
      <c r="AK20">
        <v>0.57099999999999995</v>
      </c>
      <c r="AM20">
        <v>0.37</v>
      </c>
      <c r="AN20">
        <v>0.38</v>
      </c>
      <c r="AP20">
        <v>0.37</v>
      </c>
      <c r="AR20">
        <v>1</v>
      </c>
    </row>
    <row r="21" spans="1:44">
      <c r="A21" s="31" t="s">
        <v>138</v>
      </c>
      <c r="L21">
        <v>0.38</v>
      </c>
      <c r="X21">
        <v>0.36</v>
      </c>
      <c r="Y21">
        <v>0.36</v>
      </c>
      <c r="Z21">
        <v>0.34799999999999998</v>
      </c>
      <c r="AA21">
        <v>6.3E-2</v>
      </c>
      <c r="AM21" s="20" t="s">
        <v>204</v>
      </c>
      <c r="AN21">
        <v>0.4</v>
      </c>
      <c r="AP21">
        <v>0.28999999999999998</v>
      </c>
      <c r="AR21">
        <v>0.46</v>
      </c>
    </row>
    <row r="22" spans="1:44">
      <c r="A22" s="31" t="s">
        <v>46</v>
      </c>
      <c r="B22">
        <v>3.31</v>
      </c>
      <c r="C22">
        <v>3.2970000000000002</v>
      </c>
      <c r="D22">
        <v>3.26</v>
      </c>
      <c r="E22">
        <v>3.04</v>
      </c>
      <c r="G22">
        <v>1.0900000000000001</v>
      </c>
      <c r="H22">
        <v>1.02</v>
      </c>
      <c r="I22">
        <v>1.1100000000000001</v>
      </c>
      <c r="J22">
        <v>1.1000000000000001</v>
      </c>
      <c r="N22">
        <v>0.41099999999999998</v>
      </c>
      <c r="O22">
        <v>0.41799999999999998</v>
      </c>
      <c r="P22">
        <v>0.34200000000000003</v>
      </c>
      <c r="Q22">
        <v>0.32800000000000001</v>
      </c>
      <c r="S22">
        <v>2.38</v>
      </c>
      <c r="T22">
        <v>2.36</v>
      </c>
      <c r="U22">
        <v>2.38</v>
      </c>
      <c r="V22">
        <v>2.36</v>
      </c>
      <c r="AC22">
        <v>2.56</v>
      </c>
      <c r="AD22">
        <v>2.64</v>
      </c>
      <c r="AE22">
        <v>2.63</v>
      </c>
      <c r="AF22">
        <v>2.63</v>
      </c>
      <c r="AH22">
        <v>2.82</v>
      </c>
      <c r="AI22">
        <v>2.798</v>
      </c>
      <c r="AJ22">
        <v>2.7850000000000001</v>
      </c>
      <c r="AK22">
        <v>2.8050000000000002</v>
      </c>
    </row>
    <row r="23" spans="1:44">
      <c r="A23" s="31" t="s">
        <v>47</v>
      </c>
    </row>
    <row r="24" spans="1:44">
      <c r="A24" s="31" t="s">
        <v>49</v>
      </c>
      <c r="B24">
        <v>1.04</v>
      </c>
      <c r="C24">
        <v>1.03</v>
      </c>
      <c r="D24">
        <v>1.02</v>
      </c>
      <c r="E24">
        <v>0.95</v>
      </c>
      <c r="G24">
        <v>0.80700000000000005</v>
      </c>
      <c r="H24">
        <v>0.77600000000000002</v>
      </c>
      <c r="I24">
        <v>0.80200000000000005</v>
      </c>
      <c r="J24">
        <v>0.79400000000000004</v>
      </c>
      <c r="L24">
        <v>1.8</v>
      </c>
      <c r="N24">
        <v>0.40799999999999997</v>
      </c>
      <c r="O24">
        <v>0.38900000000000001</v>
      </c>
      <c r="P24">
        <v>0.376</v>
      </c>
      <c r="Q24">
        <v>0.379</v>
      </c>
      <c r="S24">
        <v>1.07</v>
      </c>
      <c r="T24">
        <v>1.07</v>
      </c>
      <c r="U24">
        <v>1.1100000000000001</v>
      </c>
      <c r="V24">
        <v>1.1100000000000001</v>
      </c>
      <c r="X24">
        <v>1.4</v>
      </c>
      <c r="Y24">
        <v>1.36</v>
      </c>
      <c r="Z24">
        <v>1</v>
      </c>
      <c r="AA24">
        <v>0.28999999999999998</v>
      </c>
      <c r="AC24">
        <v>1.37</v>
      </c>
      <c r="AD24">
        <v>1.35</v>
      </c>
      <c r="AE24">
        <v>1.32</v>
      </c>
      <c r="AF24">
        <v>1.39</v>
      </c>
      <c r="AH24">
        <v>1.345</v>
      </c>
      <c r="AI24">
        <v>1.3</v>
      </c>
      <c r="AJ24">
        <v>1.3280000000000001</v>
      </c>
      <c r="AK24">
        <v>1.3680000000000001</v>
      </c>
      <c r="AM24">
        <v>1.69</v>
      </c>
      <c r="AN24">
        <v>1.59</v>
      </c>
      <c r="AP24">
        <v>1.46</v>
      </c>
      <c r="AR24">
        <v>1.1499999999999999</v>
      </c>
    </row>
    <row r="25" spans="1:44">
      <c r="A25" s="31" t="s">
        <v>50</v>
      </c>
      <c r="G25">
        <v>0.12</v>
      </c>
      <c r="H25">
        <v>0.11700000000000001</v>
      </c>
      <c r="I25">
        <v>0.122</v>
      </c>
      <c r="J25">
        <v>0.125</v>
      </c>
      <c r="L25">
        <v>0.312</v>
      </c>
      <c r="S25">
        <v>0.155</v>
      </c>
      <c r="T25">
        <v>0.158</v>
      </c>
      <c r="U25">
        <v>0.16</v>
      </c>
      <c r="V25">
        <v>0.16</v>
      </c>
      <c r="X25">
        <v>0.20599999999999999</v>
      </c>
      <c r="Y25">
        <v>0.20599999999999999</v>
      </c>
      <c r="Z25">
        <v>0.11899999999999999</v>
      </c>
      <c r="AA25">
        <v>4.2999999999999997E-2</v>
      </c>
      <c r="AC25">
        <v>0.19</v>
      </c>
      <c r="AD25">
        <v>0.19</v>
      </c>
      <c r="AE25">
        <v>0.192</v>
      </c>
      <c r="AF25">
        <v>0.19500000000000001</v>
      </c>
      <c r="AM25">
        <v>0.25700000000000001</v>
      </c>
      <c r="AN25">
        <v>0.22900000000000001</v>
      </c>
      <c r="AP25">
        <v>0.222</v>
      </c>
      <c r="AR25">
        <v>0.17</v>
      </c>
    </row>
    <row r="26" spans="1:44">
      <c r="A26" s="31" t="s">
        <v>42</v>
      </c>
      <c r="B26">
        <v>1.69</v>
      </c>
      <c r="C26">
        <v>1.63</v>
      </c>
      <c r="D26">
        <v>1.59</v>
      </c>
      <c r="E26">
        <v>1.37</v>
      </c>
      <c r="G26">
        <v>5.8000000000000003E-2</v>
      </c>
      <c r="H26">
        <v>0.06</v>
      </c>
      <c r="I26">
        <v>6.3E-2</v>
      </c>
      <c r="J26">
        <v>0.06</v>
      </c>
      <c r="L26">
        <v>0.62</v>
      </c>
      <c r="N26">
        <v>1.7000000000000001E-2</v>
      </c>
      <c r="O26">
        <v>1.6E-2</v>
      </c>
      <c r="P26">
        <v>1.7000000000000001E-2</v>
      </c>
      <c r="Q26">
        <v>1.2999999999999999E-2</v>
      </c>
      <c r="S26">
        <v>1.05</v>
      </c>
      <c r="T26">
        <v>0.87</v>
      </c>
      <c r="U26">
        <v>0.95</v>
      </c>
      <c r="V26">
        <v>0.95</v>
      </c>
      <c r="AC26">
        <v>1.1399999999999999</v>
      </c>
      <c r="AD26">
        <v>1.1100000000000001</v>
      </c>
      <c r="AE26">
        <v>1.07</v>
      </c>
      <c r="AF26">
        <v>1.1339999999999999</v>
      </c>
      <c r="AH26">
        <v>1.19</v>
      </c>
      <c r="AI26">
        <v>1.137</v>
      </c>
      <c r="AJ26">
        <v>1.1399999999999999</v>
      </c>
      <c r="AK26">
        <v>1.1599999999999999</v>
      </c>
      <c r="AM26">
        <v>0.87</v>
      </c>
      <c r="AN26">
        <v>0.83</v>
      </c>
      <c r="AP26">
        <v>0.77</v>
      </c>
      <c r="AR26">
        <v>1.96</v>
      </c>
    </row>
    <row r="27" spans="1:44">
      <c r="A27" s="31" t="s">
        <v>34</v>
      </c>
      <c r="G27">
        <v>2E-3</v>
      </c>
      <c r="H27">
        <v>2E-3</v>
      </c>
      <c r="I27">
        <v>2E-3</v>
      </c>
      <c r="J27">
        <v>3.0000000000000001E-3</v>
      </c>
      <c r="L27">
        <v>0.08</v>
      </c>
      <c r="S27">
        <v>6.0000000000000001E-3</v>
      </c>
      <c r="T27">
        <v>7.0000000000000001E-3</v>
      </c>
      <c r="U27">
        <v>8.0000000000000002E-3</v>
      </c>
      <c r="V27">
        <v>7.0000000000000001E-3</v>
      </c>
      <c r="AC27">
        <v>0.01</v>
      </c>
      <c r="AD27">
        <v>1.2E-2</v>
      </c>
      <c r="AE27">
        <v>1.2999999999999999E-2</v>
      </c>
      <c r="AF27">
        <v>0.01</v>
      </c>
      <c r="AM27">
        <v>0.09</v>
      </c>
      <c r="AR27">
        <v>0.32</v>
      </c>
    </row>
    <row r="28" spans="1:44">
      <c r="A28" s="31" t="s">
        <v>37</v>
      </c>
      <c r="G28">
        <v>0.42</v>
      </c>
      <c r="H28">
        <v>0.38</v>
      </c>
      <c r="I28">
        <v>0.25800000000000001</v>
      </c>
      <c r="J28">
        <v>0.61</v>
      </c>
      <c r="S28">
        <v>0.32</v>
      </c>
      <c r="T28">
        <v>0.03</v>
      </c>
      <c r="U28">
        <v>4.3999999999999997E-2</v>
      </c>
      <c r="V28">
        <v>3.7999999999999999E-2</v>
      </c>
      <c r="AC28">
        <v>0.1</v>
      </c>
      <c r="AD28">
        <v>0.09</v>
      </c>
      <c r="AE28">
        <v>0.09</v>
      </c>
      <c r="AF28">
        <v>9.7000000000000003E-2</v>
      </c>
    </row>
    <row r="29" spans="1:44">
      <c r="A29" s="31" t="s">
        <v>30</v>
      </c>
      <c r="B29">
        <v>7.6999999999999999E-2</v>
      </c>
      <c r="C29">
        <v>7.3999999999999996E-2</v>
      </c>
      <c r="D29">
        <v>7.0000000000000007E-2</v>
      </c>
      <c r="E29">
        <v>8.6999999999999994E-2</v>
      </c>
      <c r="G29">
        <v>1.35</v>
      </c>
      <c r="H29">
        <v>0.89</v>
      </c>
      <c r="I29">
        <v>0.57999999999999996</v>
      </c>
      <c r="J29">
        <v>1.54</v>
      </c>
      <c r="L29">
        <v>0.44</v>
      </c>
      <c r="N29">
        <v>0.35899999999999999</v>
      </c>
      <c r="O29">
        <v>0.34399999999999997</v>
      </c>
      <c r="P29">
        <v>0.33300000000000002</v>
      </c>
      <c r="Q29">
        <v>0.32700000000000001</v>
      </c>
      <c r="S29">
        <v>3.0000000000000001E-3</v>
      </c>
      <c r="T29">
        <v>4.0000000000000001E-3</v>
      </c>
      <c r="U29">
        <v>3.0000000000000001E-3</v>
      </c>
      <c r="V29">
        <v>4.0000000000000001E-3</v>
      </c>
      <c r="AC29">
        <v>5.0000000000000001E-3</v>
      </c>
      <c r="AD29">
        <v>6.0000000000000001E-3</v>
      </c>
      <c r="AE29">
        <v>6.0000000000000001E-3</v>
      </c>
      <c r="AF29">
        <v>6.0000000000000001E-3</v>
      </c>
      <c r="AH29">
        <v>4.8999999999999998E-3</v>
      </c>
      <c r="AI29">
        <v>6.0000000000000001E-3</v>
      </c>
      <c r="AJ29">
        <v>5.0000000000000001E-3</v>
      </c>
      <c r="AK29">
        <v>4.3E-3</v>
      </c>
    </row>
    <row r="30" spans="1:44">
      <c r="A30" s="31" t="s">
        <v>31</v>
      </c>
      <c r="B30">
        <v>2.3E-2</v>
      </c>
      <c r="C30">
        <v>2.3E-2</v>
      </c>
      <c r="D30">
        <v>2.1999999999999999E-2</v>
      </c>
      <c r="E30">
        <v>2.5999999999999999E-2</v>
      </c>
      <c r="G30">
        <v>0.39</v>
      </c>
      <c r="H30">
        <v>0.27500000000000002</v>
      </c>
      <c r="I30">
        <v>0.18</v>
      </c>
      <c r="J30">
        <v>0.42</v>
      </c>
      <c r="N30">
        <v>0.1</v>
      </c>
      <c r="O30">
        <v>0.1</v>
      </c>
      <c r="P30">
        <v>7.0000000000000007E-2</v>
      </c>
      <c r="Q30">
        <v>7.0000000000000007E-2</v>
      </c>
      <c r="S30">
        <v>2E-3</v>
      </c>
      <c r="T30">
        <v>1E-3</v>
      </c>
      <c r="U30">
        <v>2E-3</v>
      </c>
      <c r="V30">
        <v>2E-3</v>
      </c>
      <c r="AC30">
        <v>2E-3</v>
      </c>
      <c r="AD30">
        <v>2E-3</v>
      </c>
      <c r="AE30">
        <v>3.0000000000000001E-3</v>
      </c>
      <c r="AF30">
        <v>3.0000000000000001E-3</v>
      </c>
      <c r="AH30">
        <v>2.5000000000000001E-3</v>
      </c>
      <c r="AI30">
        <v>3.0000000000000001E-3</v>
      </c>
      <c r="AJ30">
        <v>2.5000000000000001E-3</v>
      </c>
      <c r="AK30">
        <v>2E-3</v>
      </c>
    </row>
    <row r="32" spans="1:44" s="3" customFormat="1">
      <c r="A32" s="64" t="s">
        <v>53</v>
      </c>
      <c r="B32" s="3">
        <f>B29/B30</f>
        <v>3.347826086956522</v>
      </c>
      <c r="C32" s="3">
        <f>C29/C30</f>
        <v>3.2173913043478262</v>
      </c>
      <c r="D32" s="3">
        <f>D29/D30</f>
        <v>3.1818181818181821</v>
      </c>
      <c r="E32" s="3">
        <f>E29/E30</f>
        <v>3.3461538461538463</v>
      </c>
      <c r="G32" s="3">
        <f>G29/G30</f>
        <v>3.4615384615384617</v>
      </c>
      <c r="H32" s="3">
        <f>H29/H30</f>
        <v>3.2363636363636363</v>
      </c>
      <c r="I32" s="3">
        <f>I29/I30</f>
        <v>3.2222222222222223</v>
      </c>
      <c r="J32" s="3">
        <f>J29/J30</f>
        <v>3.666666666666667</v>
      </c>
      <c r="N32" s="3">
        <f>N29/N30</f>
        <v>3.59</v>
      </c>
      <c r="O32" s="3">
        <f>O29/O30</f>
        <v>3.4399999999999995</v>
      </c>
      <c r="P32" s="3">
        <f>P29/P30</f>
        <v>4.7571428571428571</v>
      </c>
      <c r="Q32" s="3">
        <f>Q29/Q30</f>
        <v>4.6714285714285708</v>
      </c>
      <c r="S32" s="3">
        <f>S29/S30</f>
        <v>1.5</v>
      </c>
      <c r="T32" s="3">
        <f>T29/T30</f>
        <v>4</v>
      </c>
      <c r="U32" s="3">
        <f>U29/U30</f>
        <v>1.5</v>
      </c>
      <c r="V32" s="3">
        <f>V29/V30</f>
        <v>2</v>
      </c>
      <c r="AC32" s="3">
        <f>AC29/AC30</f>
        <v>2.5</v>
      </c>
      <c r="AD32" s="3">
        <f t="shared" ref="AD32:AF32" si="0">AD29/AD30</f>
        <v>3</v>
      </c>
      <c r="AE32" s="3">
        <f t="shared" si="0"/>
        <v>2</v>
      </c>
      <c r="AF32" s="3">
        <f t="shared" si="0"/>
        <v>2</v>
      </c>
      <c r="AH32" s="3">
        <f t="shared" ref="AH32:AK32" si="1">AH29/AH30</f>
        <v>1.96</v>
      </c>
      <c r="AI32" s="3">
        <f t="shared" si="1"/>
        <v>2</v>
      </c>
      <c r="AJ32" s="3">
        <f t="shared" si="1"/>
        <v>2</v>
      </c>
      <c r="AK32" s="3">
        <f t="shared" si="1"/>
        <v>2.15</v>
      </c>
    </row>
    <row r="33" spans="1:44" s="1" customFormat="1">
      <c r="A33" s="65" t="s">
        <v>51</v>
      </c>
      <c r="B33" s="1">
        <f>B7/B20</f>
        <v>5229.7762478485374</v>
      </c>
      <c r="C33" s="1">
        <f>C7/C20</f>
        <v>5171.5039577836415</v>
      </c>
      <c r="D33" s="1">
        <f>D7/D20</f>
        <v>5242.3178226514483</v>
      </c>
      <c r="E33" s="1">
        <f>E7/E20</f>
        <v>4660.1851851851852</v>
      </c>
      <c r="G33" s="1">
        <f>G7/G20</f>
        <v>7273.4375</v>
      </c>
      <c r="H33" s="1">
        <f>H7/H20</f>
        <v>6829.6296296296296</v>
      </c>
      <c r="I33" s="1">
        <f>I7/I20</f>
        <v>6428.5714285714294</v>
      </c>
      <c r="J33" s="1">
        <f>J7/J20</f>
        <v>6287.6712328767126</v>
      </c>
      <c r="N33" s="1">
        <f>N7/N20</f>
        <v>1143.2203389830509</v>
      </c>
      <c r="O33" s="1">
        <f>O7/O20</f>
        <v>1119.327731092437</v>
      </c>
      <c r="P33" s="1">
        <f>P7/P20</f>
        <v>3125</v>
      </c>
      <c r="Q33" s="1">
        <f>Q7/Q20</f>
        <v>3500</v>
      </c>
      <c r="S33" s="1">
        <f>S7/S20</f>
        <v>3627.7495769881557</v>
      </c>
      <c r="T33" s="1">
        <f>T7/T20</f>
        <v>3556.1403508771932</v>
      </c>
      <c r="U33" s="1">
        <f>U7/U20</f>
        <v>3562.71186440678</v>
      </c>
      <c r="V33" s="1">
        <f>V7/V20</f>
        <v>3563.1399317406144</v>
      </c>
      <c r="AC33" s="1">
        <f>AC7/AC20</f>
        <v>4411.3345521023766</v>
      </c>
      <c r="AD33" s="1">
        <f>AD7/AD20</f>
        <v>3651.5151515151515</v>
      </c>
      <c r="AE33" s="1">
        <f>AE7/AE20</f>
        <v>3486.6220735785955</v>
      </c>
      <c r="AF33" s="1">
        <f>AF7/AF20</f>
        <v>4129.8932384341633</v>
      </c>
      <c r="AH33" s="1">
        <f>AH7/AH20</f>
        <v>3901.9292604501607</v>
      </c>
      <c r="AI33" s="1">
        <f>AI7/AI20</f>
        <v>3802.588996763754</v>
      </c>
      <c r="AJ33" s="1">
        <f>AJ7/AJ20</f>
        <v>4097.6430976430975</v>
      </c>
      <c r="AK33" s="1">
        <f>AK7/AK20</f>
        <v>4364.2732049036786</v>
      </c>
    </row>
    <row r="34" spans="1:44" s="3" customFormat="1">
      <c r="A34" s="64" t="s">
        <v>52</v>
      </c>
      <c r="B34" s="3">
        <f>(B15/B24)/(0.235/0.163)</f>
        <v>1.6340016366612113</v>
      </c>
      <c r="C34" s="3">
        <f>(C15/C24)/(0.235/0.163)</f>
        <v>1.6229291468704816</v>
      </c>
      <c r="D34" s="3">
        <f>(D15/D24)/(0.235/0.163)</f>
        <v>1.6116395494367963</v>
      </c>
      <c r="E34" s="3">
        <f>(E15/E24)/(0.235/0.163)</f>
        <v>1.8399104143337068</v>
      </c>
      <c r="G34" s="3">
        <f>(G15/G24)/(0.235/0.163)</f>
        <v>1.1947058978617944</v>
      </c>
      <c r="H34" s="3">
        <f>(H15/H24)/(0.235/0.163)</f>
        <v>1.0457885501206405</v>
      </c>
      <c r="I34" s="3">
        <f>(I15/I24)/(0.235/0.163)</f>
        <v>0.44280787393219084</v>
      </c>
      <c r="J34" s="3">
        <f>(J15/J24)/(0.235/0.163)</f>
        <v>4.0359076049091591</v>
      </c>
      <c r="N34" s="3">
        <f>(N15/N24)/(0.235/0.163)</f>
        <v>9.775239883187318</v>
      </c>
      <c r="O34" s="3">
        <f>(O15/O24)/(0.235/0.163)</f>
        <v>10.181370672209155</v>
      </c>
      <c r="P34" s="3">
        <f>(P15/P24)/(0.235/0.163)</f>
        <v>8.3935038478949764</v>
      </c>
      <c r="Q34" s="3">
        <f>(Q15/Q24)/(0.235/0.163)</f>
        <v>8.0891483747824626</v>
      </c>
      <c r="S34" s="3">
        <f>(S15/S24)/(0.235/0.163)</f>
        <v>0.17502485583615035</v>
      </c>
      <c r="T34" s="3">
        <f>(T15/T24)/(0.235/0.163)</f>
        <v>0.18150725790415592</v>
      </c>
      <c r="U34" s="3">
        <f>(U15/U24)/(0.235/0.163)</f>
        <v>0.18621429940578876</v>
      </c>
      <c r="V34" s="3">
        <f>(V15/V24)/(0.235/0.163)</f>
        <v>0.17496645581751966</v>
      </c>
      <c r="AC34" s="3">
        <f>(AC15/AC24)/(0.235/0.163)</f>
        <v>0.31541854325205776</v>
      </c>
      <c r="AD34" s="3">
        <f>(AD15/AD24)/(0.235/0.163)</f>
        <v>0.32882584712371948</v>
      </c>
      <c r="AE34" s="3">
        <f>(AE15/AE24)/(0.235/0.163)</f>
        <v>0.34891038039974215</v>
      </c>
      <c r="AF34" s="3">
        <f>(AF15/AF24)/(0.235/0.163)</f>
        <v>0.30888412674116034</v>
      </c>
      <c r="AH34" s="3">
        <f>(AH15/AH24)/(0.235/0.163)</f>
        <v>0.35273906509530972</v>
      </c>
      <c r="AI34" s="3">
        <f>(AI15/AI24)/(0.235/0.163)</f>
        <v>0.37081833060556468</v>
      </c>
      <c r="AJ34" s="3">
        <f>(AJ15/AJ24)/(0.235/0.163)</f>
        <v>0.32852794155344789</v>
      </c>
      <c r="AK34" s="3">
        <f>(AK15/AK24)/(0.235/0.163)</f>
        <v>0.3072601717058604</v>
      </c>
      <c r="AM34" s="3">
        <f>(AM15/AM24)/(0.235/0.163)</f>
        <v>0.197003651013471</v>
      </c>
      <c r="AN34" s="3">
        <f>(AN15/AN24)/(0.235/0.163)</f>
        <v>0.1439582496989161</v>
      </c>
      <c r="AP34" s="3">
        <f>(AP15/AP24)/(0.235/0.163)</f>
        <v>0.17577965607694551</v>
      </c>
      <c r="AR34" s="3">
        <f>(AR15/AR24)/(0.235/0.163)</f>
        <v>1.7973728029602223</v>
      </c>
    </row>
    <row r="36" spans="1:44" s="59" customFormat="1" ht="18">
      <c r="A36" s="60" t="s">
        <v>155</v>
      </c>
      <c r="G36" s="59" t="s">
        <v>180</v>
      </c>
      <c r="H36" s="59" t="s">
        <v>179</v>
      </c>
      <c r="I36" s="59" t="s">
        <v>178</v>
      </c>
      <c r="N36" s="59" t="s">
        <v>183</v>
      </c>
      <c r="O36" s="59" t="s">
        <v>184</v>
      </c>
      <c r="S36" s="59" t="s">
        <v>185</v>
      </c>
      <c r="T36" s="59" t="s">
        <v>186</v>
      </c>
      <c r="AC36" s="59" t="s">
        <v>196</v>
      </c>
      <c r="AD36" s="59" t="s">
        <v>197</v>
      </c>
      <c r="AH36" s="59" t="s">
        <v>183</v>
      </c>
      <c r="AI36" s="59" t="s">
        <v>190</v>
      </c>
      <c r="AJ36" s="59" t="s">
        <v>191</v>
      </c>
      <c r="AK36" s="59" t="s">
        <v>192</v>
      </c>
    </row>
    <row r="38" spans="1:44">
      <c r="A38" s="31" t="s">
        <v>177</v>
      </c>
      <c r="G38">
        <v>3.7000000000000002E-3</v>
      </c>
      <c r="H38">
        <v>7.0000000000000001E-3</v>
      </c>
      <c r="I38">
        <v>5.2999999999999999E-2</v>
      </c>
      <c r="N38">
        <v>1.7000000000000001E-2</v>
      </c>
      <c r="O38">
        <v>1.6E-2</v>
      </c>
      <c r="S38">
        <v>1.2999999999999999E-3</v>
      </c>
      <c r="AC38">
        <v>6.2E-2</v>
      </c>
      <c r="AD38">
        <v>1.4E-3</v>
      </c>
      <c r="AH38">
        <v>6.0000000000000001E-3</v>
      </c>
      <c r="AI38">
        <v>6.0000000000000001E-3</v>
      </c>
      <c r="AJ38">
        <v>4.0000000000000001E-3</v>
      </c>
      <c r="AK38">
        <v>8.0000000000000002E-3</v>
      </c>
    </row>
    <row r="39" spans="1:44">
      <c r="A39" s="31" t="s">
        <v>36</v>
      </c>
      <c r="G39">
        <v>6.0000000000000001E-3</v>
      </c>
      <c r="H39">
        <v>1.4999999999999999E-2</v>
      </c>
      <c r="I39">
        <v>5.7000000000000002E-2</v>
      </c>
      <c r="N39">
        <v>4.2999999999999997E-2</v>
      </c>
      <c r="O39">
        <v>4.2999999999999997E-2</v>
      </c>
      <c r="S39">
        <v>8.0000000000000002E-3</v>
      </c>
      <c r="T39">
        <v>7.0000000000000001E-3</v>
      </c>
      <c r="AC39">
        <v>0.125</v>
      </c>
      <c r="AD39">
        <v>7.0000000000000001E-3</v>
      </c>
      <c r="AH39">
        <v>2.3E-2</v>
      </c>
      <c r="AI39">
        <v>2.1000000000000001E-2</v>
      </c>
      <c r="AJ39">
        <v>3.4000000000000002E-2</v>
      </c>
      <c r="AK39">
        <v>2.9000000000000001E-2</v>
      </c>
    </row>
    <row r="40" spans="1:44">
      <c r="A40" s="31" t="s">
        <v>38</v>
      </c>
    </row>
    <row r="41" spans="1:44">
      <c r="A41" s="31" t="s">
        <v>40</v>
      </c>
      <c r="G41">
        <v>3.3999999999999998E-3</v>
      </c>
      <c r="H41">
        <v>5.4000000000000003E-3</v>
      </c>
      <c r="I41">
        <v>0.01</v>
      </c>
      <c r="N41">
        <v>2.4E-2</v>
      </c>
      <c r="O41">
        <v>2.5000000000000001E-2</v>
      </c>
      <c r="S41">
        <v>2.5000000000000001E-2</v>
      </c>
      <c r="T41">
        <v>0.03</v>
      </c>
      <c r="AC41">
        <v>5.8999999999999997E-2</v>
      </c>
      <c r="AD41">
        <v>1.4E-2</v>
      </c>
      <c r="AH41">
        <v>2.9000000000000001E-2</v>
      </c>
      <c r="AI41">
        <v>2.5999999999999999E-2</v>
      </c>
      <c r="AJ41">
        <v>2.4E-2</v>
      </c>
      <c r="AK41">
        <v>4.1000000000000002E-2</v>
      </c>
    </row>
    <row r="43" spans="1:44">
      <c r="A43" s="31" t="s">
        <v>43</v>
      </c>
      <c r="G43">
        <v>1.1000000000000001E-3</v>
      </c>
      <c r="H43">
        <v>2E-3</v>
      </c>
      <c r="I43">
        <v>2.7000000000000001E-3</v>
      </c>
      <c r="N43">
        <v>6.0000000000000001E-3</v>
      </c>
      <c r="O43">
        <v>8.0000000000000002E-3</v>
      </c>
      <c r="S43">
        <v>2.4500000000000001E-2</v>
      </c>
      <c r="T43">
        <v>2.5000000000000001E-2</v>
      </c>
      <c r="AC43">
        <v>2.3E-2</v>
      </c>
      <c r="AD43">
        <v>1.26E-2</v>
      </c>
      <c r="AH43">
        <v>1.4999999999999999E-2</v>
      </c>
      <c r="AI43">
        <v>1.2999999999999999E-2</v>
      </c>
      <c r="AJ43">
        <v>1.6E-2</v>
      </c>
      <c r="AK43">
        <v>1.7999999999999999E-2</v>
      </c>
    </row>
    <row r="44" spans="1:44">
      <c r="A44" s="31" t="s">
        <v>44</v>
      </c>
      <c r="G44">
        <v>1E-3</v>
      </c>
      <c r="H44">
        <v>2E-3</v>
      </c>
      <c r="I44">
        <v>2.7000000000000001E-3</v>
      </c>
      <c r="N44">
        <v>4.0000000000000001E-3</v>
      </c>
      <c r="O44">
        <v>4.0000000000000001E-3</v>
      </c>
      <c r="S44">
        <v>1.37E-2</v>
      </c>
      <c r="T44">
        <v>1.2999999999999999E-2</v>
      </c>
      <c r="AC44">
        <v>0.01</v>
      </c>
      <c r="AD44">
        <v>8.3000000000000001E-3</v>
      </c>
      <c r="AH44">
        <v>8.0000000000000002E-3</v>
      </c>
      <c r="AI44">
        <v>7.0000000000000001E-3</v>
      </c>
      <c r="AJ44">
        <v>5.0000000000000001E-3</v>
      </c>
      <c r="AK44">
        <v>0.01</v>
      </c>
    </row>
    <row r="45" spans="1:44">
      <c r="A45" s="31" t="s">
        <v>174</v>
      </c>
      <c r="G45">
        <v>1.0999999999999999E-2</v>
      </c>
      <c r="H45">
        <v>0.01</v>
      </c>
      <c r="I45">
        <v>1.44E-2</v>
      </c>
      <c r="N45">
        <v>1.4999999999999999E-2</v>
      </c>
      <c r="O45">
        <v>1.2E-2</v>
      </c>
      <c r="S45">
        <v>5.8000000000000003E-2</v>
      </c>
      <c r="T45">
        <v>6.2E-2</v>
      </c>
      <c r="AC45">
        <v>4.3999999999999997E-2</v>
      </c>
      <c r="AD45">
        <v>2.7400000000000001E-2</v>
      </c>
      <c r="AH45">
        <v>3.6999999999999998E-2</v>
      </c>
      <c r="AI45">
        <v>0.03</v>
      </c>
      <c r="AJ45">
        <v>3.5000000000000003E-2</v>
      </c>
      <c r="AK45">
        <v>4.2999999999999997E-2</v>
      </c>
    </row>
    <row r="46" spans="1:44">
      <c r="A46" s="31" t="s">
        <v>138</v>
      </c>
    </row>
    <row r="47" spans="1:44">
      <c r="A47" s="31" t="s">
        <v>46</v>
      </c>
      <c r="G47">
        <v>4.3999999999999997E-2</v>
      </c>
      <c r="H47">
        <v>4.2999999999999997E-2</v>
      </c>
      <c r="I47">
        <v>4.2000000000000003E-2</v>
      </c>
      <c r="N47">
        <v>2.8000000000000001E-2</v>
      </c>
      <c r="O47">
        <v>2.9000000000000001E-2</v>
      </c>
      <c r="S47">
        <v>0.124</v>
      </c>
      <c r="T47">
        <v>0.127</v>
      </c>
      <c r="AC47">
        <v>8.3000000000000004E-2</v>
      </c>
      <c r="AD47">
        <v>7.9000000000000001E-2</v>
      </c>
      <c r="AH47">
        <v>8.3000000000000004E-2</v>
      </c>
      <c r="AI47">
        <v>9.2999999999999999E-2</v>
      </c>
      <c r="AJ47">
        <v>8.1000000000000003E-2</v>
      </c>
      <c r="AK47">
        <v>7.6999999999999999E-2</v>
      </c>
    </row>
    <row r="48" spans="1:44">
      <c r="A48" s="31" t="s">
        <v>47</v>
      </c>
    </row>
    <row r="49" spans="1:37">
      <c r="A49" s="31" t="s">
        <v>175</v>
      </c>
      <c r="G49">
        <v>6.6000000000000003E-2</v>
      </c>
      <c r="H49">
        <v>5.7000000000000002E-2</v>
      </c>
      <c r="I49">
        <v>5.5E-2</v>
      </c>
      <c r="N49">
        <v>3.7999999999999999E-2</v>
      </c>
      <c r="O49">
        <v>4.2999999999999997E-2</v>
      </c>
      <c r="S49">
        <v>0.13400000000000001</v>
      </c>
      <c r="T49">
        <v>0.13400000000000001</v>
      </c>
      <c r="AC49">
        <v>0.1</v>
      </c>
      <c r="AD49">
        <v>0.106</v>
      </c>
      <c r="AH49">
        <v>8.5000000000000006E-2</v>
      </c>
      <c r="AI49">
        <v>8.5000000000000006E-2</v>
      </c>
      <c r="AJ49">
        <v>8.1000000000000003E-2</v>
      </c>
      <c r="AK49">
        <v>8.5999999999999993E-2</v>
      </c>
    </row>
    <row r="50" spans="1:37">
      <c r="A50" s="31" t="s">
        <v>176</v>
      </c>
    </row>
    <row r="51" spans="1:37">
      <c r="A51" s="31" t="s">
        <v>49</v>
      </c>
      <c r="G51">
        <v>0.129</v>
      </c>
      <c r="H51">
        <v>0.126</v>
      </c>
      <c r="I51">
        <v>9.7000000000000003E-2</v>
      </c>
      <c r="N51">
        <v>0.09</v>
      </c>
      <c r="O51">
        <v>8.8999999999999996E-2</v>
      </c>
      <c r="S51">
        <v>0.19400000000000001</v>
      </c>
      <c r="T51">
        <v>0.183</v>
      </c>
      <c r="AC51">
        <v>0.154</v>
      </c>
      <c r="AD51">
        <v>0.191</v>
      </c>
      <c r="AH51">
        <v>0.13700000000000001</v>
      </c>
      <c r="AI51">
        <v>0.14199999999999999</v>
      </c>
      <c r="AJ51">
        <v>0.14799999999999999</v>
      </c>
      <c r="AK51">
        <v>0.14099999999999999</v>
      </c>
    </row>
    <row r="52" spans="1:37">
      <c r="A52" s="31" t="s">
        <v>50</v>
      </c>
      <c r="G52">
        <v>2.5000000000000001E-2</v>
      </c>
      <c r="H52">
        <v>2.5000000000000001E-2</v>
      </c>
      <c r="I52">
        <v>1.9E-2</v>
      </c>
      <c r="S52">
        <v>3.04E-2</v>
      </c>
      <c r="T52">
        <v>3.5000000000000003E-2</v>
      </c>
      <c r="AC52">
        <v>0.03</v>
      </c>
      <c r="AD52">
        <v>3.5000000000000003E-2</v>
      </c>
    </row>
    <row r="54" spans="1:37" s="39" customFormat="1" ht="18">
      <c r="A54" s="61" t="s">
        <v>141</v>
      </c>
      <c r="G54" s="59" t="s">
        <v>181</v>
      </c>
      <c r="H54" s="59" t="s">
        <v>182</v>
      </c>
      <c r="S54" s="59" t="s">
        <v>187</v>
      </c>
      <c r="T54" s="59" t="s">
        <v>188</v>
      </c>
      <c r="AC54" s="59" t="s">
        <v>181</v>
      </c>
      <c r="AD54" s="59" t="s">
        <v>187</v>
      </c>
      <c r="AH54" s="59" t="s">
        <v>193</v>
      </c>
      <c r="AI54" s="59" t="s">
        <v>194</v>
      </c>
      <c r="AJ54" s="59" t="s">
        <v>195</v>
      </c>
    </row>
    <row r="56" spans="1:37">
      <c r="A56" s="31" t="s">
        <v>177</v>
      </c>
      <c r="AH56">
        <v>2.9999999999999997E-4</v>
      </c>
      <c r="AJ56">
        <v>2.9999999999999997E-4</v>
      </c>
    </row>
    <row r="57" spans="1:37">
      <c r="A57" s="31" t="s">
        <v>36</v>
      </c>
      <c r="AI57">
        <v>1E-3</v>
      </c>
    </row>
    <row r="58" spans="1:37">
      <c r="A58" s="31" t="s">
        <v>38</v>
      </c>
    </row>
    <row r="59" spans="1:37">
      <c r="A59" s="31" t="s">
        <v>40</v>
      </c>
      <c r="AH59">
        <v>8.0000000000000004E-4</v>
      </c>
    </row>
    <row r="61" spans="1:37">
      <c r="A61" s="31" t="s">
        <v>43</v>
      </c>
      <c r="AI61">
        <v>5.0000000000000001E-4</v>
      </c>
    </row>
    <row r="62" spans="1:37">
      <c r="A62" s="31" t="s">
        <v>44</v>
      </c>
      <c r="AH62">
        <v>8.0000000000000004E-4</v>
      </c>
      <c r="AI62">
        <v>6.9999999999999999E-4</v>
      </c>
      <c r="AJ62">
        <v>2.9999999999999997E-4</v>
      </c>
    </row>
    <row r="63" spans="1:37">
      <c r="A63" s="31" t="s">
        <v>174</v>
      </c>
      <c r="T63">
        <v>2.5000000000000001E-3</v>
      </c>
      <c r="AH63">
        <v>1.6999999999999999E-3</v>
      </c>
      <c r="AI63">
        <v>3.0000000000000001E-3</v>
      </c>
      <c r="AJ63">
        <v>1.6000000000000001E-3</v>
      </c>
    </row>
    <row r="64" spans="1:37">
      <c r="A64" s="31" t="s">
        <v>138</v>
      </c>
    </row>
    <row r="65" spans="1:36">
      <c r="A65" s="31" t="s">
        <v>46</v>
      </c>
      <c r="S65">
        <v>5.7000000000000002E-3</v>
      </c>
      <c r="T65">
        <v>4.0000000000000001E-3</v>
      </c>
      <c r="AD65">
        <v>3.7000000000000002E-3</v>
      </c>
      <c r="AH65">
        <v>6.0000000000000001E-3</v>
      </c>
      <c r="AI65">
        <v>7.0000000000000001E-3</v>
      </c>
      <c r="AJ65">
        <v>6.4999999999999997E-3</v>
      </c>
    </row>
    <row r="66" spans="1:36">
      <c r="A66" s="31" t="s">
        <v>47</v>
      </c>
    </row>
    <row r="67" spans="1:36">
      <c r="A67" s="31" t="s">
        <v>175</v>
      </c>
      <c r="G67" s="23">
        <v>3.9750000000000001E-4</v>
      </c>
      <c r="H67" s="23">
        <v>3.657E-4</v>
      </c>
      <c r="S67">
        <v>4.8999999999999998E-3</v>
      </c>
      <c r="T67">
        <v>7.7000000000000002E-3</v>
      </c>
      <c r="AC67">
        <v>4.8999999999999998E-3</v>
      </c>
      <c r="AD67">
        <v>5.5999999999999999E-3</v>
      </c>
      <c r="AH67">
        <v>0.01</v>
      </c>
      <c r="AI67">
        <v>1.0999999999999999E-2</v>
      </c>
      <c r="AJ67">
        <v>8.9999999999999993E-3</v>
      </c>
    </row>
    <row r="68" spans="1:36">
      <c r="A68" s="31" t="s">
        <v>176</v>
      </c>
      <c r="G68" s="23"/>
      <c r="H68" s="23">
        <v>0</v>
      </c>
    </row>
    <row r="69" spans="1:36">
      <c r="A69" s="31" t="s">
        <v>49</v>
      </c>
      <c r="G69" s="23">
        <v>2.0211999999999999E-3</v>
      </c>
      <c r="H69" s="23">
        <v>1.9397000000000001E-3</v>
      </c>
      <c r="S69">
        <v>8.0999999999999996E-3</v>
      </c>
      <c r="T69">
        <v>2.4E-2</v>
      </c>
      <c r="AC69">
        <v>1.2999999999999999E-2</v>
      </c>
      <c r="AD69">
        <v>1.55E-2</v>
      </c>
      <c r="AH69">
        <v>0.02</v>
      </c>
      <c r="AI69">
        <v>0.02</v>
      </c>
      <c r="AJ69">
        <v>1.9E-2</v>
      </c>
    </row>
    <row r="70" spans="1:36">
      <c r="A70" s="31" t="s">
        <v>50</v>
      </c>
      <c r="G70" s="23">
        <v>7.2000000000000002E-5</v>
      </c>
      <c r="H70" s="23">
        <v>6.2399999999999999E-5</v>
      </c>
      <c r="S70">
        <v>2.1999999999999999E-2</v>
      </c>
      <c r="T70">
        <v>4.0000000000000001E-3</v>
      </c>
      <c r="AC70">
        <v>4.3E-3</v>
      </c>
      <c r="AD70">
        <v>3.8999999999999998E-3</v>
      </c>
    </row>
    <row r="71" spans="1:36" s="37" customFormat="1">
      <c r="A71" s="39"/>
    </row>
    <row r="72" spans="1:36" ht="18">
      <c r="A72" s="63" t="s">
        <v>205</v>
      </c>
    </row>
    <row r="73" spans="1:36" ht="18">
      <c r="A73" s="63" t="s">
        <v>206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6"/>
  <sheetViews>
    <sheetView workbookViewId="0">
      <selection activeCell="F21" sqref="F21"/>
    </sheetView>
  </sheetViews>
  <sheetFormatPr baseColWidth="10" defaultRowHeight="15" x14ac:dyDescent="0"/>
  <cols>
    <col min="13" max="13" width="5.6640625" customWidth="1"/>
    <col min="41" max="41" width="6.33203125" customWidth="1"/>
    <col min="54" max="54" width="6.1640625" customWidth="1"/>
  </cols>
  <sheetData>
    <row r="1" spans="1:62" s="57" customFormat="1" ht="20">
      <c r="A1" s="57" t="s">
        <v>223</v>
      </c>
    </row>
    <row r="2" spans="1:62" s="2" customFormat="1" ht="20">
      <c r="A2" t="s">
        <v>173</v>
      </c>
      <c r="E2" s="57"/>
      <c r="F2" s="57"/>
      <c r="G2" s="57"/>
      <c r="H2" s="57"/>
      <c r="I2" s="57"/>
      <c r="J2" s="57"/>
      <c r="K2" s="57"/>
      <c r="BC2" s="57"/>
      <c r="BD2" s="57"/>
      <c r="BE2" s="57"/>
      <c r="BH2" s="57"/>
      <c r="BI2" s="57"/>
    </row>
    <row r="3" spans="1:62" s="2" customFormat="1" ht="20">
      <c r="E3" s="57"/>
      <c r="F3" s="57"/>
      <c r="G3" s="57"/>
      <c r="H3" s="57"/>
      <c r="I3" s="57"/>
      <c r="J3" s="57"/>
      <c r="K3" s="57"/>
      <c r="BC3" s="57"/>
      <c r="BD3" s="57"/>
      <c r="BE3" s="57"/>
      <c r="BH3" s="57"/>
      <c r="BI3" s="57"/>
    </row>
    <row r="4" spans="1:62" s="37" customFormat="1">
      <c r="A4" s="4"/>
      <c r="B4" s="4" t="s">
        <v>54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 t="s">
        <v>172</v>
      </c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 t="s">
        <v>100</v>
      </c>
      <c r="BE4" s="58"/>
      <c r="BF4" s="4"/>
      <c r="BG4" s="4"/>
      <c r="BH4" s="4"/>
      <c r="BI4" s="4"/>
      <c r="BJ4" s="4"/>
    </row>
    <row r="5" spans="1:62">
      <c r="A5" s="5" t="s">
        <v>55</v>
      </c>
      <c r="B5" s="6" t="s">
        <v>56</v>
      </c>
      <c r="C5" s="6"/>
      <c r="D5" s="6"/>
      <c r="E5" s="6"/>
      <c r="F5" s="6"/>
      <c r="G5" s="7"/>
      <c r="H5" s="7"/>
      <c r="I5" s="7"/>
      <c r="J5" s="7"/>
      <c r="K5" s="7"/>
      <c r="L5" s="6"/>
      <c r="M5" s="6"/>
      <c r="N5" s="6" t="s">
        <v>57</v>
      </c>
      <c r="O5" s="6"/>
      <c r="P5" s="6"/>
      <c r="Q5" s="6"/>
      <c r="R5" s="6"/>
      <c r="S5" s="6"/>
      <c r="T5" s="6"/>
      <c r="U5" s="6"/>
      <c r="V5" s="6"/>
      <c r="W5" s="6"/>
      <c r="X5" s="7"/>
      <c r="Y5" s="6"/>
      <c r="Z5" s="6"/>
      <c r="AA5" s="6"/>
      <c r="AB5" s="6"/>
      <c r="AC5" s="6"/>
      <c r="AD5" s="6"/>
      <c r="AE5" s="6"/>
      <c r="AF5" s="7"/>
      <c r="AG5" s="6"/>
      <c r="AH5" s="6"/>
      <c r="AI5" s="6"/>
      <c r="AJ5" s="6"/>
      <c r="AK5" s="6"/>
      <c r="AL5" s="6"/>
      <c r="AM5" s="6"/>
      <c r="AN5" s="6"/>
      <c r="AO5" s="6"/>
      <c r="AP5" s="6" t="s">
        <v>101</v>
      </c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 t="s">
        <v>102</v>
      </c>
      <c r="BE5" s="6"/>
      <c r="BF5" s="6"/>
      <c r="BG5" s="6"/>
      <c r="BH5" s="7"/>
      <c r="BI5" s="7"/>
      <c r="BJ5" s="6"/>
    </row>
    <row r="6" spans="1:62">
      <c r="A6" s="8" t="s">
        <v>58</v>
      </c>
      <c r="B6" s="9" t="s">
        <v>59</v>
      </c>
      <c r="C6" s="10" t="s">
        <v>60</v>
      </c>
      <c r="D6" s="10" t="s">
        <v>61</v>
      </c>
      <c r="E6" s="10" t="s">
        <v>62</v>
      </c>
      <c r="F6" s="10" t="s">
        <v>63</v>
      </c>
      <c r="G6" s="10" t="s">
        <v>64</v>
      </c>
      <c r="H6" s="10" t="s">
        <v>65</v>
      </c>
      <c r="I6" s="10" t="s">
        <v>66</v>
      </c>
      <c r="J6" s="10" t="s">
        <v>67</v>
      </c>
      <c r="K6" s="10" t="s">
        <v>210</v>
      </c>
      <c r="L6" s="10" t="s">
        <v>68</v>
      </c>
      <c r="M6" s="10"/>
      <c r="N6" s="10" t="s">
        <v>69</v>
      </c>
      <c r="O6" s="10" t="s">
        <v>207</v>
      </c>
      <c r="P6" s="10" t="s">
        <v>70</v>
      </c>
      <c r="Q6" s="10" t="s">
        <v>71</v>
      </c>
      <c r="R6" s="10" t="s">
        <v>72</v>
      </c>
      <c r="S6" s="10" t="s">
        <v>73</v>
      </c>
      <c r="T6" s="10" t="s">
        <v>74</v>
      </c>
      <c r="U6" s="10" t="s">
        <v>75</v>
      </c>
      <c r="V6" s="10" t="s">
        <v>76</v>
      </c>
      <c r="W6" s="10" t="s">
        <v>77</v>
      </c>
      <c r="X6" s="10" t="s">
        <v>78</v>
      </c>
      <c r="Y6" s="10" t="s">
        <v>79</v>
      </c>
      <c r="Z6" s="10" t="s">
        <v>80</v>
      </c>
      <c r="AA6" s="10" t="s">
        <v>81</v>
      </c>
      <c r="AB6" s="10" t="s">
        <v>82</v>
      </c>
      <c r="AC6" s="10" t="s">
        <v>83</v>
      </c>
      <c r="AD6" s="10" t="s">
        <v>84</v>
      </c>
      <c r="AE6" s="10" t="s">
        <v>85</v>
      </c>
      <c r="AF6" s="10" t="s">
        <v>86</v>
      </c>
      <c r="AG6" s="10" t="s">
        <v>103</v>
      </c>
      <c r="AH6" s="10" t="s">
        <v>104</v>
      </c>
      <c r="AI6" s="10" t="s">
        <v>105</v>
      </c>
      <c r="AJ6" s="10" t="s">
        <v>106</v>
      </c>
      <c r="AK6" s="10" t="s">
        <v>107</v>
      </c>
      <c r="AL6" s="10" t="s">
        <v>108</v>
      </c>
      <c r="AM6" s="10" t="s">
        <v>109</v>
      </c>
      <c r="AN6" s="10" t="s">
        <v>110</v>
      </c>
      <c r="AO6" s="10"/>
      <c r="AP6" s="10" t="s">
        <v>111</v>
      </c>
      <c r="AQ6" s="10" t="s">
        <v>112</v>
      </c>
      <c r="AR6" s="10" t="s">
        <v>113</v>
      </c>
      <c r="AS6" s="10" t="s">
        <v>114</v>
      </c>
      <c r="AT6" s="10" t="s">
        <v>115</v>
      </c>
      <c r="AU6" s="10" t="s">
        <v>116</v>
      </c>
      <c r="AV6" s="10" t="s">
        <v>117</v>
      </c>
      <c r="AW6" s="10" t="s">
        <v>118</v>
      </c>
      <c r="AX6" s="10" t="s">
        <v>119</v>
      </c>
      <c r="AY6" s="10" t="s">
        <v>120</v>
      </c>
      <c r="AZ6" s="10" t="s">
        <v>121</v>
      </c>
      <c r="BA6" s="10" t="s">
        <v>122</v>
      </c>
      <c r="BB6" s="10"/>
      <c r="BC6" s="10" t="s">
        <v>123</v>
      </c>
      <c r="BD6" s="10" t="s">
        <v>124</v>
      </c>
      <c r="BE6" s="10" t="s">
        <v>125</v>
      </c>
      <c r="BF6" s="10" t="s">
        <v>126</v>
      </c>
      <c r="BG6" s="10" t="s">
        <v>127</v>
      </c>
      <c r="BH6" s="10" t="s">
        <v>128</v>
      </c>
      <c r="BI6" s="10" t="s">
        <v>129</v>
      </c>
      <c r="BJ6" s="10" t="s">
        <v>130</v>
      </c>
    </row>
    <row r="7" spans="1:62">
      <c r="A7" s="11" t="s">
        <v>208</v>
      </c>
      <c r="B7" s="12">
        <v>45.17</v>
      </c>
      <c r="C7" s="13">
        <v>42.9</v>
      </c>
      <c r="D7" s="13">
        <v>41.61</v>
      </c>
      <c r="E7" s="13">
        <v>44.83</v>
      </c>
      <c r="F7" s="13">
        <v>44.51</v>
      </c>
      <c r="G7" s="13">
        <v>43.89</v>
      </c>
      <c r="H7" s="13">
        <v>44.7</v>
      </c>
      <c r="I7" s="13">
        <v>43.65</v>
      </c>
      <c r="J7" s="13">
        <v>46.29</v>
      </c>
      <c r="K7" s="13">
        <v>44.32</v>
      </c>
      <c r="L7" s="13">
        <v>43.74</v>
      </c>
      <c r="M7" s="13"/>
      <c r="N7" s="13">
        <v>43.81</v>
      </c>
      <c r="O7" s="13">
        <v>51.01</v>
      </c>
      <c r="P7" s="13">
        <v>44.91</v>
      </c>
      <c r="Q7" s="13">
        <v>43.69</v>
      </c>
      <c r="R7" s="13">
        <v>44.63</v>
      </c>
      <c r="S7" s="13">
        <v>40.22</v>
      </c>
      <c r="T7" s="13">
        <v>43.81</v>
      </c>
      <c r="U7" s="13">
        <v>44.12</v>
      </c>
      <c r="V7" s="13">
        <v>44.2</v>
      </c>
      <c r="W7" s="13">
        <v>44.48</v>
      </c>
      <c r="X7" s="13">
        <v>43.93</v>
      </c>
      <c r="Y7" s="13">
        <v>40.340000000000003</v>
      </c>
      <c r="Z7" s="13">
        <v>45.09</v>
      </c>
      <c r="AA7" s="13">
        <v>44.83</v>
      </c>
      <c r="AB7" s="13">
        <v>43.69</v>
      </c>
      <c r="AC7" s="13">
        <v>44.51</v>
      </c>
      <c r="AD7" s="13">
        <v>43.87</v>
      </c>
      <c r="AE7" s="13">
        <v>44.97</v>
      </c>
      <c r="AF7" s="13">
        <v>44.59</v>
      </c>
      <c r="AG7" s="13">
        <v>46.07</v>
      </c>
      <c r="AH7" s="13">
        <v>46.34</v>
      </c>
      <c r="AI7" s="13">
        <v>42.25</v>
      </c>
      <c r="AJ7" s="13">
        <v>45.24</v>
      </c>
      <c r="AK7" s="13">
        <v>45.72</v>
      </c>
      <c r="AL7" s="13">
        <v>44.27</v>
      </c>
      <c r="AM7" s="13">
        <v>45.23</v>
      </c>
      <c r="AN7" s="13">
        <v>43.78</v>
      </c>
      <c r="AO7" s="13"/>
      <c r="AP7" s="13">
        <v>45.22</v>
      </c>
      <c r="AQ7" s="13">
        <v>45.65</v>
      </c>
      <c r="AR7" s="13">
        <v>43.82</v>
      </c>
      <c r="AS7" s="13">
        <v>43.08</v>
      </c>
      <c r="AT7" s="13">
        <v>42.26</v>
      </c>
      <c r="AU7" s="13">
        <v>43.56</v>
      </c>
      <c r="AV7" s="13">
        <v>42.08</v>
      </c>
      <c r="AW7" s="13">
        <v>38.5</v>
      </c>
      <c r="AX7" s="13">
        <v>44.24</v>
      </c>
      <c r="AY7" s="13">
        <v>43.65</v>
      </c>
      <c r="AZ7" s="13">
        <v>42.47</v>
      </c>
      <c r="BA7" s="13">
        <v>42.11</v>
      </c>
      <c r="BB7" s="13"/>
      <c r="BC7" s="13">
        <v>44.48</v>
      </c>
      <c r="BD7" s="13">
        <v>44.13</v>
      </c>
      <c r="BE7" s="13">
        <v>44.01</v>
      </c>
      <c r="BF7" s="13">
        <v>44.26</v>
      </c>
      <c r="BG7" s="13">
        <v>44.91</v>
      </c>
      <c r="BH7" s="13">
        <v>44.96</v>
      </c>
      <c r="BI7" s="13">
        <v>44.32</v>
      </c>
      <c r="BJ7" s="13">
        <v>45.28</v>
      </c>
    </row>
    <row r="8" spans="1:62">
      <c r="A8" s="11" t="s">
        <v>88</v>
      </c>
      <c r="B8" s="12">
        <v>0.14000000000000001</v>
      </c>
      <c r="C8" s="13">
        <v>0.04</v>
      </c>
      <c r="D8" s="13">
        <v>0.28999999999999998</v>
      </c>
      <c r="E8" s="13">
        <v>0.04</v>
      </c>
      <c r="F8" s="13">
        <v>0.05</v>
      </c>
      <c r="G8" s="13">
        <v>0.01</v>
      </c>
      <c r="H8" s="13">
        <v>0.02</v>
      </c>
      <c r="I8" s="13">
        <v>0.05</v>
      </c>
      <c r="J8" s="13">
        <v>0.09</v>
      </c>
      <c r="K8" s="13">
        <v>0.1</v>
      </c>
      <c r="L8" s="13">
        <v>0.21</v>
      </c>
      <c r="M8" s="13"/>
      <c r="N8" s="13">
        <v>7.0000000000000007E-2</v>
      </c>
      <c r="O8" s="13">
        <v>0.14000000000000001</v>
      </c>
      <c r="P8" s="13">
        <v>0.14000000000000001</v>
      </c>
      <c r="Q8" s="13">
        <v>0.02</v>
      </c>
      <c r="R8" s="13">
        <v>0.12</v>
      </c>
      <c r="S8" s="13">
        <v>0.05</v>
      </c>
      <c r="T8" s="13">
        <v>0.02</v>
      </c>
      <c r="U8" s="13">
        <v>0.03</v>
      </c>
      <c r="V8" s="13">
        <v>0.03</v>
      </c>
      <c r="W8" s="13">
        <v>0.08</v>
      </c>
      <c r="X8" s="13">
        <v>0.03</v>
      </c>
      <c r="Y8" s="13">
        <v>0.03</v>
      </c>
      <c r="Z8" s="13">
        <v>0.12</v>
      </c>
      <c r="AA8" s="13">
        <v>0.11</v>
      </c>
      <c r="AB8" s="13">
        <v>7.0000000000000007E-2</v>
      </c>
      <c r="AC8" s="13">
        <v>0.11</v>
      </c>
      <c r="AD8" s="13">
        <v>0.12</v>
      </c>
      <c r="AE8" s="13">
        <v>0.11</v>
      </c>
      <c r="AF8" s="13">
        <v>0.15</v>
      </c>
      <c r="AG8" s="13">
        <v>0.08</v>
      </c>
      <c r="AH8" s="13">
        <v>0.2</v>
      </c>
      <c r="AI8" s="13">
        <v>0.04</v>
      </c>
      <c r="AJ8" s="13">
        <v>0.17</v>
      </c>
      <c r="AK8" s="13">
        <v>0.1</v>
      </c>
      <c r="AL8" s="13">
        <v>0.03</v>
      </c>
      <c r="AM8" s="13">
        <v>0.09</v>
      </c>
      <c r="AN8" s="13">
        <v>0.02</v>
      </c>
      <c r="AO8" s="13"/>
      <c r="AP8" s="13">
        <v>0.11</v>
      </c>
      <c r="AQ8" s="13">
        <v>0.28999999999999998</v>
      </c>
      <c r="AR8" s="13">
        <v>0.09</v>
      </c>
      <c r="AS8" s="13">
        <v>0.1</v>
      </c>
      <c r="AT8" s="13">
        <v>0.32</v>
      </c>
      <c r="AU8" s="13">
        <v>0.09</v>
      </c>
      <c r="AV8" s="13">
        <v>0.19</v>
      </c>
      <c r="AW8" s="13">
        <v>0.55000000000000004</v>
      </c>
      <c r="AX8" s="13">
        <v>0.04</v>
      </c>
      <c r="AY8" s="13">
        <v>0.04</v>
      </c>
      <c r="AZ8" s="13">
        <v>0.12</v>
      </c>
      <c r="BA8" s="13">
        <v>0.08</v>
      </c>
      <c r="BB8" s="13"/>
      <c r="BC8" s="13">
        <v>0.15</v>
      </c>
      <c r="BD8" s="13">
        <v>0.13</v>
      </c>
      <c r="BE8" s="13">
        <v>0.12</v>
      </c>
      <c r="BF8" s="13">
        <v>0.1</v>
      </c>
      <c r="BG8" s="13">
        <v>0.1</v>
      </c>
      <c r="BH8" s="13">
        <v>0.01</v>
      </c>
      <c r="BI8" s="13">
        <v>0.12</v>
      </c>
      <c r="BJ8" s="13">
        <v>0.12</v>
      </c>
    </row>
    <row r="9" spans="1:62">
      <c r="A9" s="11" t="s">
        <v>89</v>
      </c>
      <c r="B9" s="12">
        <v>3.59</v>
      </c>
      <c r="C9" s="13">
        <v>0.97</v>
      </c>
      <c r="D9" s="13">
        <v>2.58</v>
      </c>
      <c r="E9" s="13">
        <v>1.62</v>
      </c>
      <c r="F9" s="13">
        <v>1.6</v>
      </c>
      <c r="G9" s="13">
        <v>0.89</v>
      </c>
      <c r="H9" s="13">
        <v>0.78</v>
      </c>
      <c r="I9" s="13">
        <v>1.63</v>
      </c>
      <c r="J9" s="13">
        <v>3.38</v>
      </c>
      <c r="K9" s="13">
        <v>2.85</v>
      </c>
      <c r="L9" s="13">
        <v>1.7</v>
      </c>
      <c r="M9" s="13"/>
      <c r="N9" s="13">
        <v>1.9</v>
      </c>
      <c r="O9" s="13">
        <v>4.76</v>
      </c>
      <c r="P9" s="13">
        <v>3.65</v>
      </c>
      <c r="Q9" s="13">
        <v>0.62</v>
      </c>
      <c r="R9" s="13">
        <v>3.26</v>
      </c>
      <c r="S9" s="13">
        <v>0.52</v>
      </c>
      <c r="T9" s="13">
        <v>1</v>
      </c>
      <c r="U9" s="13">
        <v>1.1499999999999999</v>
      </c>
      <c r="V9" s="13">
        <v>0.91</v>
      </c>
      <c r="W9" s="13">
        <v>3.22</v>
      </c>
      <c r="X9" s="13">
        <v>1.6</v>
      </c>
      <c r="Y9" s="13">
        <v>0.73</v>
      </c>
      <c r="Z9" s="13">
        <v>3.45</v>
      </c>
      <c r="AA9" s="13">
        <v>3.37</v>
      </c>
      <c r="AB9" s="13">
        <v>2.33</v>
      </c>
      <c r="AC9" s="13">
        <v>3.4</v>
      </c>
      <c r="AD9" s="13">
        <v>3.64</v>
      </c>
      <c r="AE9" s="13">
        <v>3.23</v>
      </c>
      <c r="AF9" s="13">
        <v>4.07</v>
      </c>
      <c r="AG9" s="13">
        <v>1.87</v>
      </c>
      <c r="AH9" s="13">
        <v>3.61</v>
      </c>
      <c r="AI9" s="13">
        <v>0.84</v>
      </c>
      <c r="AJ9" s="13">
        <v>2.41</v>
      </c>
      <c r="AK9" s="13">
        <v>3.43</v>
      </c>
      <c r="AL9" s="13">
        <v>2.09</v>
      </c>
      <c r="AM9" s="13">
        <v>3.16</v>
      </c>
      <c r="AN9" s="13">
        <v>0.85</v>
      </c>
      <c r="AO9" s="13"/>
      <c r="AP9" s="13">
        <v>2.48</v>
      </c>
      <c r="AQ9" s="13">
        <v>4.3</v>
      </c>
      <c r="AR9" s="13">
        <v>2.31</v>
      </c>
      <c r="AS9" s="13">
        <v>2.2200000000000002</v>
      </c>
      <c r="AT9" s="13">
        <v>3.31</v>
      </c>
      <c r="AU9" s="13">
        <v>1.9</v>
      </c>
      <c r="AV9" s="13">
        <v>2.89</v>
      </c>
      <c r="AW9" s="13">
        <v>4.87</v>
      </c>
      <c r="AX9" s="13">
        <v>1.65</v>
      </c>
      <c r="AY9" s="13">
        <v>1.59</v>
      </c>
      <c r="AZ9" s="13">
        <v>1.73</v>
      </c>
      <c r="BA9" s="13">
        <v>1.61</v>
      </c>
      <c r="BB9" s="13"/>
      <c r="BC9" s="13">
        <v>3.68</v>
      </c>
      <c r="BD9" s="13">
        <v>3.24</v>
      </c>
      <c r="BE9" s="13">
        <v>3.34</v>
      </c>
      <c r="BF9" s="13">
        <v>3.24</v>
      </c>
      <c r="BG9" s="13">
        <v>3.36</v>
      </c>
      <c r="BH9" s="13">
        <v>1.76</v>
      </c>
      <c r="BI9" s="13">
        <v>2.76</v>
      </c>
      <c r="BJ9" s="13">
        <v>3.82</v>
      </c>
    </row>
    <row r="10" spans="1:62">
      <c r="A10" s="11" t="s">
        <v>90</v>
      </c>
      <c r="B10" s="12">
        <v>9.31</v>
      </c>
      <c r="C10" s="13">
        <v>10.25</v>
      </c>
      <c r="D10" s="13">
        <v>13.85</v>
      </c>
      <c r="E10" s="13">
        <v>8.35</v>
      </c>
      <c r="F10" s="13">
        <v>8.75</v>
      </c>
      <c r="G10" s="13">
        <v>8.73</v>
      </c>
      <c r="H10" s="13">
        <v>8.69</v>
      </c>
      <c r="I10" s="13">
        <v>10.11</v>
      </c>
      <c r="J10" s="13">
        <v>8.66</v>
      </c>
      <c r="K10" s="13">
        <v>11.51</v>
      </c>
      <c r="L10" s="13">
        <v>10.83</v>
      </c>
      <c r="M10" s="13"/>
      <c r="N10" s="13">
        <v>9.2200000000000006</v>
      </c>
      <c r="O10" s="13">
        <v>4.7</v>
      </c>
      <c r="P10" s="13">
        <v>8.7899999999999991</v>
      </c>
      <c r="Q10" s="13">
        <v>8.5</v>
      </c>
      <c r="R10" s="13">
        <v>8.98</v>
      </c>
      <c r="S10" s="13">
        <v>13.74</v>
      </c>
      <c r="T10" s="13">
        <v>8.76</v>
      </c>
      <c r="U10" s="13">
        <v>8.44</v>
      </c>
      <c r="V10" s="13">
        <v>8.4600000000000009</v>
      </c>
      <c r="W10" s="13">
        <v>9.11</v>
      </c>
      <c r="X10" s="13">
        <v>9</v>
      </c>
      <c r="Y10" s="13">
        <v>10.94</v>
      </c>
      <c r="Z10" s="13">
        <v>9.1300000000000008</v>
      </c>
      <c r="AA10" s="13">
        <v>9.18</v>
      </c>
      <c r="AB10" s="13">
        <v>9.6199999999999992</v>
      </c>
      <c r="AC10" s="13">
        <v>9.1199999999999992</v>
      </c>
      <c r="AD10" s="13">
        <v>9.2799999999999994</v>
      </c>
      <c r="AE10" s="13">
        <v>9.41</v>
      </c>
      <c r="AF10" s="13">
        <v>8.85</v>
      </c>
      <c r="AG10" s="13">
        <v>7.45</v>
      </c>
      <c r="AH10" s="13">
        <v>8.93</v>
      </c>
      <c r="AI10" s="13">
        <v>9.27</v>
      </c>
      <c r="AJ10" s="13">
        <v>10.58</v>
      </c>
      <c r="AK10" s="13">
        <v>8.81</v>
      </c>
      <c r="AL10" s="13">
        <v>8.31</v>
      </c>
      <c r="AM10" s="13">
        <v>9</v>
      </c>
      <c r="AN10" s="13">
        <v>8.6300000000000008</v>
      </c>
      <c r="AO10" s="13"/>
      <c r="AP10" s="13">
        <v>9.8800000000000008</v>
      </c>
      <c r="AQ10" s="13">
        <v>10.35</v>
      </c>
      <c r="AR10" s="13">
        <v>10.01</v>
      </c>
      <c r="AS10" s="13">
        <v>12.47</v>
      </c>
      <c r="AT10" s="13">
        <v>12.68</v>
      </c>
      <c r="AU10" s="13">
        <v>12.27</v>
      </c>
      <c r="AV10" s="13">
        <v>17.18</v>
      </c>
      <c r="AW10" s="13">
        <v>19.57</v>
      </c>
      <c r="AX10" s="13">
        <v>11.62</v>
      </c>
      <c r="AY10" s="13">
        <v>9.16</v>
      </c>
      <c r="AZ10" s="13">
        <v>16.239999999999998</v>
      </c>
      <c r="BA10" s="13">
        <v>13.3</v>
      </c>
      <c r="BB10" s="13"/>
      <c r="BC10" s="13">
        <v>8.94</v>
      </c>
      <c r="BD10" s="13">
        <v>9.32</v>
      </c>
      <c r="BE10" s="13">
        <v>9.51</v>
      </c>
      <c r="BF10" s="13">
        <v>9.01</v>
      </c>
      <c r="BG10" s="13">
        <v>8.0299999999999994</v>
      </c>
      <c r="BH10" s="13">
        <v>8.07</v>
      </c>
      <c r="BI10" s="13">
        <v>9.6199999999999992</v>
      </c>
      <c r="BJ10" s="13">
        <v>8.91</v>
      </c>
    </row>
    <row r="11" spans="1:62">
      <c r="A11" s="11" t="s">
        <v>91</v>
      </c>
      <c r="B11" s="12">
        <v>0.14000000000000001</v>
      </c>
      <c r="C11" s="13">
        <v>0.15</v>
      </c>
      <c r="D11" s="13">
        <v>0.19</v>
      </c>
      <c r="E11" s="13">
        <v>0.13</v>
      </c>
      <c r="F11" s="13">
        <v>0.13</v>
      </c>
      <c r="G11" s="13">
        <v>0.13</v>
      </c>
      <c r="H11" s="13">
        <v>0.14000000000000001</v>
      </c>
      <c r="I11" s="13">
        <v>0.15</v>
      </c>
      <c r="J11" s="13">
        <v>0.14000000000000001</v>
      </c>
      <c r="K11" s="13">
        <v>0.2</v>
      </c>
      <c r="L11" s="13">
        <v>0.18</v>
      </c>
      <c r="M11" s="13"/>
      <c r="N11" s="13">
        <v>0.14000000000000001</v>
      </c>
      <c r="O11" s="13">
        <v>0.11</v>
      </c>
      <c r="P11" s="13">
        <v>0.14000000000000001</v>
      </c>
      <c r="Q11" s="13">
        <v>0.12</v>
      </c>
      <c r="R11" s="13">
        <v>0.14000000000000001</v>
      </c>
      <c r="S11" s="13">
        <v>0.17</v>
      </c>
      <c r="T11" s="13">
        <v>0.12</v>
      </c>
      <c r="U11" s="13">
        <v>0.12</v>
      </c>
      <c r="V11" s="13">
        <v>0.13</v>
      </c>
      <c r="W11" s="13">
        <v>0.14000000000000001</v>
      </c>
      <c r="X11" s="13">
        <v>0.13</v>
      </c>
      <c r="Y11" s="13">
        <v>0.14000000000000001</v>
      </c>
      <c r="Z11" s="13">
        <v>0.14000000000000001</v>
      </c>
      <c r="AA11" s="13">
        <v>0.14000000000000001</v>
      </c>
      <c r="AB11" s="13">
        <v>0.14000000000000001</v>
      </c>
      <c r="AC11" s="13">
        <v>0.15</v>
      </c>
      <c r="AD11" s="13">
        <v>0.14000000000000001</v>
      </c>
      <c r="AE11" s="13">
        <v>0.14000000000000001</v>
      </c>
      <c r="AF11" s="13">
        <v>0.14000000000000001</v>
      </c>
      <c r="AG11" s="13">
        <v>0.12</v>
      </c>
      <c r="AH11" s="13">
        <v>0.14000000000000001</v>
      </c>
      <c r="AI11" s="13">
        <v>0.13</v>
      </c>
      <c r="AJ11" s="13">
        <v>0.15</v>
      </c>
      <c r="AK11" s="13">
        <v>0.14000000000000001</v>
      </c>
      <c r="AL11" s="13">
        <v>0.13</v>
      </c>
      <c r="AM11" s="13">
        <v>0.14000000000000001</v>
      </c>
      <c r="AN11" s="13">
        <v>0.13</v>
      </c>
      <c r="AO11" s="13"/>
      <c r="AP11" s="13">
        <v>0.16</v>
      </c>
      <c r="AQ11" s="13">
        <v>0.16</v>
      </c>
      <c r="AR11" s="13">
        <v>0.15</v>
      </c>
      <c r="AS11" s="13">
        <v>0.17</v>
      </c>
      <c r="AT11" s="13">
        <v>0.2</v>
      </c>
      <c r="AU11" s="13">
        <v>0.17</v>
      </c>
      <c r="AV11" s="13">
        <v>0.23</v>
      </c>
      <c r="AW11" s="13">
        <v>0.23</v>
      </c>
      <c r="AX11" s="13">
        <v>0.16</v>
      </c>
      <c r="AY11" s="13">
        <v>0.14000000000000001</v>
      </c>
      <c r="AZ11" s="13">
        <v>0.21</v>
      </c>
      <c r="BA11" s="13">
        <v>0.17</v>
      </c>
      <c r="BB11" s="13"/>
      <c r="BC11" s="13">
        <v>0.14000000000000001</v>
      </c>
      <c r="BD11" s="13">
        <v>0.15</v>
      </c>
      <c r="BE11" s="13">
        <v>0.14000000000000001</v>
      </c>
      <c r="BF11" s="13">
        <v>0.14000000000000001</v>
      </c>
      <c r="BG11" s="13">
        <v>0.13</v>
      </c>
      <c r="BH11" s="13">
        <v>0.13</v>
      </c>
      <c r="BI11" s="13">
        <v>0.14000000000000001</v>
      </c>
      <c r="BJ11" s="13">
        <v>0.14000000000000001</v>
      </c>
    </row>
    <row r="12" spans="1:62">
      <c r="A12" s="11" t="s">
        <v>92</v>
      </c>
      <c r="B12" s="12">
        <v>37.93</v>
      </c>
      <c r="C12" s="13">
        <v>44.4</v>
      </c>
      <c r="D12" s="13">
        <v>38.549999999999997</v>
      </c>
      <c r="E12" s="13">
        <v>42.88</v>
      </c>
      <c r="F12" s="13">
        <v>43.06</v>
      </c>
      <c r="G12" s="13">
        <v>45.05</v>
      </c>
      <c r="H12" s="13">
        <v>44.76</v>
      </c>
      <c r="I12" s="13">
        <v>43.36</v>
      </c>
      <c r="J12" s="13">
        <v>38.51</v>
      </c>
      <c r="K12" s="13">
        <v>37.71</v>
      </c>
      <c r="L12" s="13">
        <v>40.44</v>
      </c>
      <c r="M12" s="13"/>
      <c r="N12" s="13">
        <v>42.52</v>
      </c>
      <c r="O12" s="13">
        <v>24.8</v>
      </c>
      <c r="P12" s="13">
        <v>38</v>
      </c>
      <c r="Q12" s="13">
        <v>45.92</v>
      </c>
      <c r="R12" s="13">
        <v>39.840000000000003</v>
      </c>
      <c r="S12" s="13">
        <v>45.51</v>
      </c>
      <c r="T12" s="13">
        <v>46.12</v>
      </c>
      <c r="U12" s="13">
        <v>44.11</v>
      </c>
      <c r="V12" s="13">
        <v>45.47</v>
      </c>
      <c r="W12" s="13">
        <v>39.380000000000003</v>
      </c>
      <c r="X12" s="13">
        <v>44.66</v>
      </c>
      <c r="Y12" s="13">
        <v>47.88</v>
      </c>
      <c r="Z12" s="13">
        <v>39.1</v>
      </c>
      <c r="AA12" s="13">
        <v>39.28</v>
      </c>
      <c r="AB12" s="13">
        <v>42.12</v>
      </c>
      <c r="AC12" s="13">
        <v>39.619999999999997</v>
      </c>
      <c r="AD12" s="13">
        <v>38.58</v>
      </c>
      <c r="AE12" s="13">
        <v>38.119999999999997</v>
      </c>
      <c r="AF12" s="13">
        <v>38.729999999999997</v>
      </c>
      <c r="AG12" s="13">
        <v>39.57</v>
      </c>
      <c r="AH12" s="13">
        <v>36.08</v>
      </c>
      <c r="AI12" s="13">
        <v>46.45</v>
      </c>
      <c r="AJ12" s="13">
        <v>39.94</v>
      </c>
      <c r="AK12" s="13">
        <v>37.75</v>
      </c>
      <c r="AL12" s="13">
        <v>43.54</v>
      </c>
      <c r="AM12" s="13">
        <v>39.26</v>
      </c>
      <c r="AN12" s="13">
        <v>45.98</v>
      </c>
      <c r="AO12" s="13"/>
      <c r="AP12" s="13">
        <v>39.020000000000003</v>
      </c>
      <c r="AQ12" s="13">
        <v>31.42</v>
      </c>
      <c r="AR12" s="13">
        <v>41.05</v>
      </c>
      <c r="AS12" s="13">
        <v>39.409999999999997</v>
      </c>
      <c r="AT12" s="13">
        <v>35.659999999999997</v>
      </c>
      <c r="AU12" s="13">
        <v>39.9</v>
      </c>
      <c r="AV12" s="13">
        <v>34.47</v>
      </c>
      <c r="AW12" s="13">
        <v>31.54</v>
      </c>
      <c r="AX12" s="13">
        <v>40.94</v>
      </c>
      <c r="AY12" s="13">
        <v>42.67</v>
      </c>
      <c r="AZ12" s="13">
        <v>37.630000000000003</v>
      </c>
      <c r="BA12" s="13">
        <v>40.950000000000003</v>
      </c>
      <c r="BB12" s="13"/>
      <c r="BC12" s="13">
        <v>37.18</v>
      </c>
      <c r="BD12" s="13">
        <v>37.380000000000003</v>
      </c>
      <c r="BE12" s="13">
        <v>38.11</v>
      </c>
      <c r="BF12" s="13">
        <v>38.75</v>
      </c>
      <c r="BG12" s="13">
        <v>38.28</v>
      </c>
      <c r="BH12" s="13">
        <v>42.48</v>
      </c>
      <c r="BI12" s="13">
        <v>40.520000000000003</v>
      </c>
      <c r="BJ12" s="13">
        <v>37.229999999999997</v>
      </c>
    </row>
    <row r="13" spans="1:62">
      <c r="A13" s="11" t="s">
        <v>93</v>
      </c>
      <c r="B13" s="12">
        <v>3.1</v>
      </c>
      <c r="C13" s="13">
        <v>0.78</v>
      </c>
      <c r="D13" s="13">
        <v>3.34</v>
      </c>
      <c r="E13" s="13">
        <v>1.57</v>
      </c>
      <c r="F13" s="13">
        <v>1.46</v>
      </c>
      <c r="G13" s="13">
        <v>0.86</v>
      </c>
      <c r="H13" s="13">
        <v>0.71</v>
      </c>
      <c r="I13" s="13">
        <v>1.03</v>
      </c>
      <c r="J13" s="13">
        <v>3.02</v>
      </c>
      <c r="K13" s="13">
        <v>2.78</v>
      </c>
      <c r="L13" s="13">
        <v>1.71</v>
      </c>
      <c r="M13" s="13"/>
      <c r="N13" s="13">
        <v>1.62</v>
      </c>
      <c r="O13" s="13">
        <v>12.86</v>
      </c>
      <c r="P13" s="13">
        <v>3.49</v>
      </c>
      <c r="Q13" s="13">
        <v>0.54</v>
      </c>
      <c r="R13" s="13">
        <v>2.95</v>
      </c>
      <c r="S13" s="13">
        <v>0.56000000000000005</v>
      </c>
      <c r="T13" s="13">
        <v>0.68</v>
      </c>
      <c r="U13" s="13">
        <v>0.91</v>
      </c>
      <c r="V13" s="13">
        <v>0.69</v>
      </c>
      <c r="W13" s="13">
        <v>2.74</v>
      </c>
      <c r="X13" s="13">
        <v>0.78</v>
      </c>
      <c r="Y13" s="13">
        <v>0.56000000000000005</v>
      </c>
      <c r="Z13" s="13">
        <v>2.9</v>
      </c>
      <c r="AA13" s="13">
        <v>2.93</v>
      </c>
      <c r="AB13" s="13">
        <v>1.58</v>
      </c>
      <c r="AC13" s="13">
        <v>3.3</v>
      </c>
      <c r="AD13" s="13">
        <v>3.48</v>
      </c>
      <c r="AE13" s="13">
        <v>2.75</v>
      </c>
      <c r="AF13" s="13">
        <v>3.17</v>
      </c>
      <c r="AG13" s="13">
        <v>4.4000000000000004</v>
      </c>
      <c r="AH13" s="13">
        <v>4.46</v>
      </c>
      <c r="AI13" s="13">
        <v>0.39</v>
      </c>
      <c r="AJ13" s="13">
        <v>1.92</v>
      </c>
      <c r="AK13" s="13">
        <v>3.15</v>
      </c>
      <c r="AL13" s="13">
        <v>1.0900000000000001</v>
      </c>
      <c r="AM13" s="13">
        <v>2.56</v>
      </c>
      <c r="AN13" s="13">
        <v>0.64</v>
      </c>
      <c r="AO13" s="13"/>
      <c r="AP13" s="13">
        <v>2.17</v>
      </c>
      <c r="AQ13" s="13">
        <v>6.79</v>
      </c>
      <c r="AR13" s="13">
        <v>1.45</v>
      </c>
      <c r="AS13" s="13">
        <v>1.94</v>
      </c>
      <c r="AT13" s="13">
        <v>5.26</v>
      </c>
      <c r="AU13" s="13">
        <v>1.29</v>
      </c>
      <c r="AV13" s="13">
        <v>2.9</v>
      </c>
      <c r="AW13" s="13">
        <v>4.88</v>
      </c>
      <c r="AX13" s="13">
        <v>1.34</v>
      </c>
      <c r="AY13" s="13">
        <v>1.18</v>
      </c>
      <c r="AZ13" s="13">
        <v>1.97</v>
      </c>
      <c r="BA13" s="13">
        <v>1.32</v>
      </c>
      <c r="BB13" s="13"/>
      <c r="BC13" s="13">
        <v>3.29</v>
      </c>
      <c r="BD13" s="13">
        <v>3.57</v>
      </c>
      <c r="BE13" s="13">
        <v>3.09</v>
      </c>
      <c r="BF13" s="13">
        <v>3.08</v>
      </c>
      <c r="BG13" s="13">
        <v>3.38</v>
      </c>
      <c r="BH13" s="13">
        <v>1.54</v>
      </c>
      <c r="BI13" s="13">
        <v>2.4700000000000002</v>
      </c>
      <c r="BJ13" s="13">
        <v>3.17</v>
      </c>
    </row>
    <row r="14" spans="1:62">
      <c r="A14" s="11" t="s">
        <v>94</v>
      </c>
      <c r="B14" s="12">
        <v>0.4</v>
      </c>
      <c r="C14" s="13">
        <v>7.0000000000000007E-2</v>
      </c>
      <c r="D14" s="13">
        <v>0.35</v>
      </c>
      <c r="E14" s="13">
        <v>0.21</v>
      </c>
      <c r="F14" s="13">
        <v>0.18</v>
      </c>
      <c r="G14" s="13">
        <v>0.04</v>
      </c>
      <c r="H14" s="13">
        <v>0.11</v>
      </c>
      <c r="I14" s="13">
        <v>0.09</v>
      </c>
      <c r="J14" s="13">
        <v>0.21</v>
      </c>
      <c r="K14" s="13">
        <v>0.75</v>
      </c>
      <c r="L14" s="13">
        <v>0.6</v>
      </c>
      <c r="M14" s="13"/>
      <c r="N14" s="13">
        <v>0.22</v>
      </c>
      <c r="O14" s="13">
        <v>1.06</v>
      </c>
      <c r="P14" s="13">
        <v>0.54</v>
      </c>
      <c r="Q14" s="13">
        <v>0.22</v>
      </c>
      <c r="R14" s="13">
        <v>0.33</v>
      </c>
      <c r="S14" s="13">
        <v>0.4</v>
      </c>
      <c r="T14" s="13">
        <v>0.28999999999999998</v>
      </c>
      <c r="U14" s="13">
        <v>0.57999999999999996</v>
      </c>
      <c r="V14" s="13">
        <v>0.25</v>
      </c>
      <c r="W14" s="13">
        <v>0.61</v>
      </c>
      <c r="X14" s="13">
        <v>0.23</v>
      </c>
      <c r="Y14" s="13">
        <v>0.14000000000000001</v>
      </c>
      <c r="Z14" s="13">
        <v>0.41</v>
      </c>
      <c r="AA14" s="13">
        <v>0.44</v>
      </c>
      <c r="AB14" s="13">
        <v>0.35</v>
      </c>
      <c r="AC14" s="13">
        <v>0.48</v>
      </c>
      <c r="AD14" s="13">
        <v>0.31</v>
      </c>
      <c r="AE14" s="13">
        <v>0.4</v>
      </c>
      <c r="AF14" s="13">
        <v>0.47</v>
      </c>
      <c r="AG14" s="13">
        <v>0.36</v>
      </c>
      <c r="AH14" s="13">
        <v>0.36</v>
      </c>
      <c r="AI14" s="13">
        <v>0.23</v>
      </c>
      <c r="AJ14" s="13">
        <v>0.33</v>
      </c>
      <c r="AK14" s="13">
        <v>0.39</v>
      </c>
      <c r="AL14" s="13">
        <v>0.35</v>
      </c>
      <c r="AM14" s="13">
        <v>0.48</v>
      </c>
      <c r="AN14" s="13">
        <v>0.56999999999999995</v>
      </c>
      <c r="AO14" s="13"/>
      <c r="AP14" s="13">
        <v>0.3</v>
      </c>
      <c r="AQ14" s="13">
        <v>0.72</v>
      </c>
      <c r="AR14" s="13">
        <v>0.37</v>
      </c>
      <c r="AS14" s="13">
        <v>0.21</v>
      </c>
      <c r="AT14" s="13">
        <v>0.28999999999999998</v>
      </c>
      <c r="AU14" s="13">
        <v>0.68</v>
      </c>
      <c r="AV14" s="13">
        <v>0.21</v>
      </c>
      <c r="AW14" s="13">
        <v>0.89</v>
      </c>
      <c r="AX14" s="13">
        <v>7.0000000000000007E-2</v>
      </c>
      <c r="AY14" s="13">
        <v>0.1</v>
      </c>
      <c r="AZ14" s="13">
        <v>0.56000000000000005</v>
      </c>
      <c r="BA14" s="13">
        <v>0.37</v>
      </c>
      <c r="BB14" s="13"/>
      <c r="BC14" s="13">
        <v>0.69</v>
      </c>
      <c r="BD14" s="13">
        <v>0.35</v>
      </c>
      <c r="BE14" s="13">
        <v>0.55000000000000004</v>
      </c>
      <c r="BF14" s="13">
        <v>0.61</v>
      </c>
      <c r="BG14" s="13">
        <v>0.59</v>
      </c>
      <c r="BH14" s="13">
        <v>0.41</v>
      </c>
      <c r="BI14" s="13">
        <v>0.36</v>
      </c>
      <c r="BJ14" s="13">
        <v>0.34</v>
      </c>
    </row>
    <row r="15" spans="1:62">
      <c r="A15" s="11" t="s">
        <v>95</v>
      </c>
      <c r="B15" s="12">
        <v>0.03</v>
      </c>
      <c r="C15" s="13">
        <v>0.04</v>
      </c>
      <c r="D15" s="13">
        <v>0.31</v>
      </c>
      <c r="E15" s="13">
        <v>0.01</v>
      </c>
      <c r="F15" s="13">
        <v>0.04</v>
      </c>
      <c r="G15" s="13">
        <v>0.02</v>
      </c>
      <c r="H15" s="13">
        <v>0.02</v>
      </c>
      <c r="I15" s="13">
        <v>0.02</v>
      </c>
      <c r="J15" s="13">
        <v>0.02</v>
      </c>
      <c r="K15" s="13">
        <v>0.11</v>
      </c>
      <c r="L15" s="13">
        <v>0.17</v>
      </c>
      <c r="M15" s="13"/>
      <c r="N15" s="13">
        <v>0</v>
      </c>
      <c r="O15" s="13">
        <v>0.01</v>
      </c>
      <c r="P15" s="13">
        <v>0.01</v>
      </c>
      <c r="Q15" s="13">
        <v>0</v>
      </c>
      <c r="R15" s="13">
        <v>0</v>
      </c>
      <c r="S15" s="13">
        <v>0.02</v>
      </c>
      <c r="T15" s="13">
        <v>0.01</v>
      </c>
      <c r="U15" s="13">
        <v>0.05</v>
      </c>
      <c r="V15" s="13">
        <v>0.01</v>
      </c>
      <c r="W15" s="13">
        <v>0.03</v>
      </c>
      <c r="X15" s="13">
        <v>0</v>
      </c>
      <c r="Y15" s="13">
        <v>0</v>
      </c>
      <c r="Z15" s="13">
        <v>0.01</v>
      </c>
      <c r="AA15" s="13">
        <v>0</v>
      </c>
      <c r="AB15" s="13">
        <v>0.01</v>
      </c>
      <c r="AC15" s="13">
        <v>0.01</v>
      </c>
      <c r="AD15" s="13">
        <v>0.02</v>
      </c>
      <c r="AE15" s="13">
        <v>0.04</v>
      </c>
      <c r="AF15" s="13">
        <v>0.02</v>
      </c>
      <c r="AG15" s="13">
        <v>0.01</v>
      </c>
      <c r="AH15" s="13">
        <v>0.04</v>
      </c>
      <c r="AI15" s="13">
        <v>0.01</v>
      </c>
      <c r="AJ15" s="13">
        <v>0.01</v>
      </c>
      <c r="AK15" s="13">
        <v>0.01</v>
      </c>
      <c r="AL15" s="13">
        <v>0.01</v>
      </c>
      <c r="AM15" s="13">
        <v>0.01</v>
      </c>
      <c r="AN15" s="13">
        <v>0.03</v>
      </c>
      <c r="AO15" s="13"/>
      <c r="AP15" s="13">
        <v>0.05</v>
      </c>
      <c r="AQ15" s="13">
        <v>0.02</v>
      </c>
      <c r="AR15" s="13">
        <v>0.02</v>
      </c>
      <c r="AS15" s="13">
        <v>7.0000000000000007E-2</v>
      </c>
      <c r="AT15" s="13">
        <v>0.03</v>
      </c>
      <c r="AU15" s="13">
        <v>0.05</v>
      </c>
      <c r="AV15" s="13">
        <v>0.02</v>
      </c>
      <c r="AW15" s="13">
        <v>0.06</v>
      </c>
      <c r="AX15" s="13">
        <v>0.02</v>
      </c>
      <c r="AY15" s="13">
        <v>0.02</v>
      </c>
      <c r="AZ15" s="13">
        <v>0.02</v>
      </c>
      <c r="BA15" s="13">
        <v>0.03</v>
      </c>
      <c r="BB15" s="13"/>
      <c r="BC15" s="13">
        <v>0.05</v>
      </c>
      <c r="BD15" s="13">
        <v>0.05</v>
      </c>
      <c r="BE15" s="13">
        <v>0.02</v>
      </c>
      <c r="BF15" s="13">
        <v>0.03</v>
      </c>
      <c r="BG15" s="13">
        <v>0.02</v>
      </c>
      <c r="BH15" s="13">
        <v>0.02</v>
      </c>
      <c r="BI15" s="13">
        <v>0.01</v>
      </c>
      <c r="BJ15" s="13">
        <v>0.03</v>
      </c>
    </row>
    <row r="16" spans="1:62">
      <c r="A16" s="11" t="s">
        <v>96</v>
      </c>
      <c r="B16" s="12">
        <v>0.01</v>
      </c>
      <c r="C16" s="13">
        <v>0.01</v>
      </c>
      <c r="D16" s="13">
        <v>0.02</v>
      </c>
      <c r="E16" s="13">
        <v>0.01</v>
      </c>
      <c r="F16" s="13">
        <v>0.01</v>
      </c>
      <c r="G16" s="13">
        <v>0</v>
      </c>
      <c r="H16" s="13">
        <v>0</v>
      </c>
      <c r="I16" s="13">
        <v>0</v>
      </c>
      <c r="J16" s="13">
        <v>0</v>
      </c>
      <c r="K16" s="13">
        <v>0.01</v>
      </c>
      <c r="L16" s="13">
        <v>0.02</v>
      </c>
      <c r="M16" s="13"/>
      <c r="N16" s="13">
        <v>0.01</v>
      </c>
      <c r="O16" s="13">
        <v>0</v>
      </c>
      <c r="P16" s="13">
        <v>0.01</v>
      </c>
      <c r="Q16" s="13">
        <v>0.02</v>
      </c>
      <c r="R16" s="13">
        <v>0.1</v>
      </c>
      <c r="S16" s="13">
        <v>0.02</v>
      </c>
      <c r="T16" s="13">
        <v>0.01</v>
      </c>
      <c r="U16" s="13">
        <v>0.01</v>
      </c>
      <c r="V16" s="13">
        <v>0.01</v>
      </c>
      <c r="W16" s="13">
        <v>0.01</v>
      </c>
      <c r="X16" s="13">
        <v>0.01</v>
      </c>
      <c r="Y16" s="13">
        <v>0.01</v>
      </c>
      <c r="Z16" s="13">
        <v>0.01</v>
      </c>
      <c r="AA16" s="13">
        <v>0.01</v>
      </c>
      <c r="AB16" s="13">
        <v>0.01</v>
      </c>
      <c r="AC16" s="13">
        <v>0.01</v>
      </c>
      <c r="AD16" s="13">
        <v>0</v>
      </c>
      <c r="AE16" s="13">
        <v>0</v>
      </c>
      <c r="AF16" s="13">
        <v>0.01</v>
      </c>
      <c r="AG16" s="13">
        <v>0</v>
      </c>
      <c r="AH16" s="13">
        <v>0.01</v>
      </c>
      <c r="AI16" s="13">
        <v>0.01</v>
      </c>
      <c r="AJ16" s="13">
        <v>0.01</v>
      </c>
      <c r="AK16" s="13">
        <v>0</v>
      </c>
      <c r="AL16" s="13">
        <v>0.01</v>
      </c>
      <c r="AM16" s="13">
        <v>0</v>
      </c>
      <c r="AN16" s="13">
        <v>0.02</v>
      </c>
      <c r="AO16" s="13"/>
      <c r="AP16" s="13">
        <v>0.03</v>
      </c>
      <c r="AQ16" s="13">
        <v>0.01</v>
      </c>
      <c r="AR16" s="13">
        <v>0.03</v>
      </c>
      <c r="AS16" s="13">
        <v>0.03</v>
      </c>
      <c r="AT16" s="13">
        <v>0</v>
      </c>
      <c r="AU16" s="13">
        <v>0.05</v>
      </c>
      <c r="AV16" s="13">
        <v>0.01</v>
      </c>
      <c r="AW16" s="13">
        <v>0.04</v>
      </c>
      <c r="AX16" s="13">
        <v>0</v>
      </c>
      <c r="AY16" s="13">
        <v>0</v>
      </c>
      <c r="AZ16" s="13">
        <v>0.04</v>
      </c>
      <c r="BA16" s="13">
        <v>0.02</v>
      </c>
      <c r="BB16" s="13"/>
      <c r="BC16" s="13">
        <v>0.01</v>
      </c>
      <c r="BD16" s="13">
        <v>0.01</v>
      </c>
      <c r="BE16" s="13">
        <v>0.01</v>
      </c>
      <c r="BF16" s="13">
        <v>0.01</v>
      </c>
      <c r="BG16" s="13">
        <v>0.01</v>
      </c>
      <c r="BH16" s="13">
        <v>0.01</v>
      </c>
      <c r="BI16" s="13">
        <v>0.01</v>
      </c>
      <c r="BJ16" s="13">
        <v>0</v>
      </c>
    </row>
    <row r="17" spans="1:62">
      <c r="A17" s="11" t="s">
        <v>97</v>
      </c>
      <c r="B17" s="12">
        <v>-0.38</v>
      </c>
      <c r="C17" s="13">
        <v>-0.38</v>
      </c>
      <c r="D17" s="13">
        <v>-0.61</v>
      </c>
      <c r="E17" s="13">
        <v>-0.45</v>
      </c>
      <c r="F17" s="13">
        <v>-0.19</v>
      </c>
      <c r="G17" s="13">
        <v>-0.24</v>
      </c>
      <c r="H17" s="13">
        <v>-0.27</v>
      </c>
      <c r="I17" s="13">
        <v>-0.3</v>
      </c>
      <c r="J17" s="13">
        <v>-0.16</v>
      </c>
      <c r="K17" s="13">
        <v>-0.2</v>
      </c>
      <c r="L17" s="13">
        <v>-0.54</v>
      </c>
      <c r="M17" s="13"/>
      <c r="N17" s="13">
        <v>-0.2</v>
      </c>
      <c r="O17" s="13">
        <v>0.05</v>
      </c>
      <c r="P17" s="13">
        <v>-0.35</v>
      </c>
      <c r="Q17" s="13">
        <v>-0.26</v>
      </c>
      <c r="R17" s="13">
        <v>-0.48</v>
      </c>
      <c r="S17" s="13">
        <v>-0.89</v>
      </c>
      <c r="T17" s="13">
        <v>-0.41</v>
      </c>
      <c r="U17" s="13">
        <v>-0.41</v>
      </c>
      <c r="V17" s="13">
        <v>-0.31</v>
      </c>
      <c r="W17" s="13">
        <v>-0.45</v>
      </c>
      <c r="X17" s="13">
        <v>-0.51</v>
      </c>
      <c r="Y17" s="13">
        <v>-0.55000000000000004</v>
      </c>
      <c r="Z17" s="13">
        <v>-0.34</v>
      </c>
      <c r="AA17" s="13">
        <v>-0.53</v>
      </c>
      <c r="AB17" s="13">
        <v>-0.47</v>
      </c>
      <c r="AC17" s="13">
        <v>-0.4</v>
      </c>
      <c r="AD17" s="13">
        <v>0.26</v>
      </c>
      <c r="AE17" s="13">
        <v>0.04</v>
      </c>
      <c r="AF17" s="13">
        <v>-0.43</v>
      </c>
      <c r="AG17" s="13">
        <v>-0.24</v>
      </c>
      <c r="AH17" s="13">
        <v>0.05</v>
      </c>
      <c r="AI17" s="13">
        <v>-0.31</v>
      </c>
      <c r="AJ17" s="13">
        <v>-0.43</v>
      </c>
      <c r="AK17" s="13">
        <v>-0.24</v>
      </c>
      <c r="AL17" s="13">
        <v>-0.25</v>
      </c>
      <c r="AM17" s="13">
        <v>-0.15</v>
      </c>
      <c r="AN17" s="13">
        <v>-0.37</v>
      </c>
      <c r="AO17" s="13"/>
      <c r="AP17" s="13">
        <v>-0.24</v>
      </c>
      <c r="AQ17" s="13">
        <v>-0.38</v>
      </c>
      <c r="AR17" s="13">
        <v>-0.39</v>
      </c>
      <c r="AS17" s="13">
        <v>-0.28000000000000003</v>
      </c>
      <c r="AT17" s="13">
        <v>-0.48</v>
      </c>
      <c r="AU17" s="13">
        <v>-0.63</v>
      </c>
      <c r="AV17" s="13">
        <v>-0.85</v>
      </c>
      <c r="AW17" s="13">
        <v>-1.17</v>
      </c>
      <c r="AX17" s="13">
        <v>-0.69</v>
      </c>
      <c r="AY17" s="13">
        <v>0.9</v>
      </c>
      <c r="AZ17" s="13">
        <v>-0.81</v>
      </c>
      <c r="BA17" s="13">
        <v>-0.64</v>
      </c>
      <c r="BB17" s="13"/>
      <c r="BC17" s="13">
        <v>1.1000000000000001</v>
      </c>
      <c r="BD17" s="13">
        <v>1.77</v>
      </c>
      <c r="BE17" s="13">
        <v>0.35</v>
      </c>
      <c r="BF17" s="13">
        <v>0.47</v>
      </c>
      <c r="BG17" s="13">
        <v>0.61</v>
      </c>
      <c r="BH17" s="13">
        <v>0.17</v>
      </c>
      <c r="BI17" s="13">
        <v>0</v>
      </c>
      <c r="BJ17" s="10">
        <v>1.1200000000000001</v>
      </c>
    </row>
    <row r="18" spans="1:62">
      <c r="A18" s="14" t="s">
        <v>98</v>
      </c>
      <c r="B18" s="15">
        <f>SUM(B7:B17)</f>
        <v>99.440000000000012</v>
      </c>
      <c r="C18" s="15">
        <f t="shared" ref="C18:L18" si="0">SUM(C7:C17)</f>
        <v>99.23</v>
      </c>
      <c r="D18" s="15">
        <f t="shared" si="0"/>
        <v>100.47999999999999</v>
      </c>
      <c r="E18" s="15">
        <f t="shared" si="0"/>
        <v>99.199999999999989</v>
      </c>
      <c r="F18" s="15">
        <f t="shared" si="0"/>
        <v>99.600000000000009</v>
      </c>
      <c r="G18" s="15">
        <f t="shared" si="0"/>
        <v>99.38</v>
      </c>
      <c r="H18" s="15">
        <f t="shared" si="0"/>
        <v>99.66</v>
      </c>
      <c r="I18" s="15">
        <f t="shared" si="0"/>
        <v>99.789999999999992</v>
      </c>
      <c r="J18" s="15">
        <f t="shared" si="0"/>
        <v>100.15999999999998</v>
      </c>
      <c r="K18" s="15">
        <f t="shared" si="0"/>
        <v>100.14</v>
      </c>
      <c r="L18" s="15">
        <f t="shared" si="0"/>
        <v>99.059999999999974</v>
      </c>
      <c r="M18" s="15"/>
      <c r="N18" s="15">
        <f>SUM(N7:N17)</f>
        <v>99.31</v>
      </c>
      <c r="O18" s="15">
        <f>SUM(O7:O17)</f>
        <v>99.5</v>
      </c>
      <c r="P18" s="15">
        <f t="shared" ref="P18:W18" si="1">SUM(P7:P17)</f>
        <v>99.330000000000013</v>
      </c>
      <c r="Q18" s="15">
        <f t="shared" si="1"/>
        <v>99.39</v>
      </c>
      <c r="R18" s="15">
        <f t="shared" si="1"/>
        <v>99.86999999999999</v>
      </c>
      <c r="S18" s="15">
        <f t="shared" si="1"/>
        <v>100.32000000000001</v>
      </c>
      <c r="T18" s="15">
        <f t="shared" si="1"/>
        <v>100.41000000000003</v>
      </c>
      <c r="U18" s="15">
        <f t="shared" si="1"/>
        <v>99.11</v>
      </c>
      <c r="V18" s="15">
        <f t="shared" si="1"/>
        <v>99.850000000000009</v>
      </c>
      <c r="W18" s="15">
        <f t="shared" si="1"/>
        <v>99.35</v>
      </c>
      <c r="X18" s="15">
        <f>SUM(X7:X17)</f>
        <v>99.86</v>
      </c>
      <c r="Y18" s="15">
        <f>SUM(Y7:Y17)</f>
        <v>100.22000000000001</v>
      </c>
      <c r="Z18" s="15">
        <f t="shared" ref="Z18:AE18" si="2">SUM(Z7:Z17)</f>
        <v>100.02000000000001</v>
      </c>
      <c r="AA18" s="15">
        <f t="shared" si="2"/>
        <v>99.76</v>
      </c>
      <c r="AB18" s="15">
        <f t="shared" si="2"/>
        <v>99.45</v>
      </c>
      <c r="AC18" s="15">
        <f t="shared" si="2"/>
        <v>100.31</v>
      </c>
      <c r="AD18" s="15">
        <f t="shared" si="2"/>
        <v>99.7</v>
      </c>
      <c r="AE18" s="15">
        <f t="shared" si="2"/>
        <v>99.210000000000008</v>
      </c>
      <c r="AF18" s="15">
        <f>SUM(AF7:AF17)</f>
        <v>99.77</v>
      </c>
      <c r="AG18" s="15">
        <f t="shared" ref="AG18:AN18" si="3">SUM(AG7:AG17)</f>
        <v>99.690000000000012</v>
      </c>
      <c r="AH18" s="15">
        <f t="shared" si="3"/>
        <v>100.22000000000001</v>
      </c>
      <c r="AI18" s="15">
        <f t="shared" si="3"/>
        <v>99.310000000000031</v>
      </c>
      <c r="AJ18" s="15">
        <f t="shared" si="3"/>
        <v>100.33000000000001</v>
      </c>
      <c r="AK18" s="15">
        <f t="shared" si="3"/>
        <v>99.260000000000019</v>
      </c>
      <c r="AL18" s="15">
        <f t="shared" si="3"/>
        <v>99.580000000000013</v>
      </c>
      <c r="AM18" s="15">
        <f t="shared" si="3"/>
        <v>99.78</v>
      </c>
      <c r="AN18" s="15">
        <f t="shared" si="3"/>
        <v>100.28</v>
      </c>
      <c r="AO18" s="15"/>
      <c r="AP18" s="15">
        <f t="shared" ref="AP18:BA18" si="4">SUM(AP7:AP17)</f>
        <v>99.18</v>
      </c>
      <c r="AQ18" s="15">
        <f t="shared" si="4"/>
        <v>99.33</v>
      </c>
      <c r="AR18" s="15">
        <f t="shared" si="4"/>
        <v>98.910000000000011</v>
      </c>
      <c r="AS18" s="15">
        <f t="shared" si="4"/>
        <v>99.419999999999973</v>
      </c>
      <c r="AT18" s="15">
        <f t="shared" si="4"/>
        <v>99.530000000000015</v>
      </c>
      <c r="AU18" s="15">
        <f t="shared" si="4"/>
        <v>99.330000000000027</v>
      </c>
      <c r="AV18" s="15">
        <f t="shared" si="4"/>
        <v>99.33</v>
      </c>
      <c r="AW18" s="15">
        <f t="shared" si="4"/>
        <v>99.96</v>
      </c>
      <c r="AX18" s="15">
        <f t="shared" si="4"/>
        <v>99.389999999999986</v>
      </c>
      <c r="AY18" s="15">
        <f t="shared" si="4"/>
        <v>99.45</v>
      </c>
      <c r="AZ18" s="15">
        <f t="shared" si="4"/>
        <v>100.17999999999999</v>
      </c>
      <c r="BA18" s="15">
        <f t="shared" si="4"/>
        <v>99.32</v>
      </c>
      <c r="BB18" s="15"/>
      <c r="BC18" s="15">
        <f t="shared" ref="BC18:BJ18" si="5">SUM(BC7:BC17)</f>
        <v>99.71</v>
      </c>
      <c r="BD18" s="15">
        <f t="shared" si="5"/>
        <v>100.1</v>
      </c>
      <c r="BE18" s="15">
        <f t="shared" si="5"/>
        <v>99.249999999999986</v>
      </c>
      <c r="BF18" s="15">
        <f t="shared" si="5"/>
        <v>99.7</v>
      </c>
      <c r="BG18" s="15">
        <f t="shared" si="5"/>
        <v>99.42</v>
      </c>
      <c r="BH18" s="15">
        <f t="shared" si="5"/>
        <v>99.56</v>
      </c>
      <c r="BI18" s="15">
        <f t="shared" si="5"/>
        <v>100.33</v>
      </c>
      <c r="BJ18" s="15">
        <f t="shared" si="5"/>
        <v>100.16000000000001</v>
      </c>
    </row>
    <row r="19" spans="1:62">
      <c r="A19" s="11"/>
      <c r="B19" s="12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</row>
    <row r="20" spans="1:62" s="24" customFormat="1">
      <c r="A20" s="67" t="s">
        <v>99</v>
      </c>
      <c r="B20" s="68">
        <v>88.97</v>
      </c>
      <c r="C20" s="69">
        <v>89.56</v>
      </c>
      <c r="D20" s="69">
        <v>84.64</v>
      </c>
      <c r="E20" s="69">
        <v>91.05</v>
      </c>
      <c r="F20" s="69">
        <v>90.69</v>
      </c>
      <c r="G20" s="69">
        <v>91.09</v>
      </c>
      <c r="H20" s="69">
        <v>91.07</v>
      </c>
      <c r="I20" s="69">
        <v>89.47</v>
      </c>
      <c r="J20" s="69">
        <v>89.8</v>
      </c>
      <c r="K20" s="69">
        <v>86.65</v>
      </c>
      <c r="L20" s="69">
        <v>88.09</v>
      </c>
      <c r="M20" s="70"/>
      <c r="N20" s="69">
        <v>90.13</v>
      </c>
      <c r="O20" s="69">
        <v>91.3</v>
      </c>
      <c r="P20" s="70">
        <v>89.5</v>
      </c>
      <c r="Q20" s="70">
        <v>91.5</v>
      </c>
      <c r="R20" s="70">
        <v>89.8</v>
      </c>
      <c r="S20" s="70">
        <v>86.8</v>
      </c>
      <c r="T20" s="70">
        <v>91.3</v>
      </c>
      <c r="U20" s="70">
        <v>91.2</v>
      </c>
      <c r="V20" s="69">
        <v>91.41</v>
      </c>
      <c r="W20" s="69">
        <v>89.54</v>
      </c>
      <c r="X20" s="69">
        <v>90.76</v>
      </c>
      <c r="Y20" s="69">
        <v>89.66</v>
      </c>
      <c r="Z20" s="69">
        <v>89.45</v>
      </c>
      <c r="AA20" s="69">
        <v>89.44</v>
      </c>
      <c r="AB20" s="69">
        <v>89.66</v>
      </c>
      <c r="AC20" s="69">
        <v>89.59</v>
      </c>
      <c r="AD20" s="69">
        <v>89.17</v>
      </c>
      <c r="AE20" s="69">
        <v>88.92</v>
      </c>
      <c r="AF20" s="69">
        <v>89.66</v>
      </c>
      <c r="AG20" s="69">
        <v>91.32</v>
      </c>
      <c r="AH20" s="69">
        <v>88.89</v>
      </c>
      <c r="AI20" s="70">
        <v>90.85</v>
      </c>
      <c r="AJ20" s="69">
        <v>88.2</v>
      </c>
      <c r="AK20" s="69">
        <v>89.46</v>
      </c>
      <c r="AL20" s="69">
        <v>91.21</v>
      </c>
      <c r="AM20" s="69">
        <v>89.63</v>
      </c>
      <c r="AN20" s="69">
        <v>91.34</v>
      </c>
      <c r="AO20" s="69"/>
      <c r="AP20" s="69">
        <v>88.66</v>
      </c>
      <c r="AQ20" s="69">
        <v>85.74</v>
      </c>
      <c r="AR20" s="69">
        <v>89.04</v>
      </c>
      <c r="AS20" s="69">
        <v>86.22</v>
      </c>
      <c r="AT20" s="69">
        <v>84.78</v>
      </c>
      <c r="AU20" s="69">
        <v>86.56</v>
      </c>
      <c r="AV20" s="69">
        <v>79.89</v>
      </c>
      <c r="AW20" s="69">
        <v>76.14</v>
      </c>
      <c r="AX20" s="69">
        <v>87.46</v>
      </c>
      <c r="AY20" s="69">
        <v>90.22</v>
      </c>
      <c r="AZ20" s="69">
        <v>82.11</v>
      </c>
      <c r="BA20" s="69">
        <v>85.91</v>
      </c>
      <c r="BB20" s="70"/>
      <c r="BC20" s="69">
        <v>89.17</v>
      </c>
      <c r="BD20" s="69">
        <v>88.82</v>
      </c>
      <c r="BE20" s="69">
        <v>88.81</v>
      </c>
      <c r="BF20" s="69">
        <v>89.49</v>
      </c>
      <c r="BG20" s="69">
        <v>90.42</v>
      </c>
      <c r="BH20" s="69">
        <v>91.25</v>
      </c>
      <c r="BI20" s="69">
        <v>89.3</v>
      </c>
      <c r="BJ20" s="69">
        <v>89.22</v>
      </c>
    </row>
    <row r="21" spans="1:62">
      <c r="A21" s="14"/>
      <c r="B21" s="66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</row>
    <row r="22" spans="1:62">
      <c r="A22" s="5" t="s">
        <v>131</v>
      </c>
      <c r="B22">
        <v>13</v>
      </c>
      <c r="C22" s="20" t="s">
        <v>209</v>
      </c>
      <c r="D22">
        <v>4</v>
      </c>
      <c r="E22">
        <v>8</v>
      </c>
      <c r="F22">
        <v>6</v>
      </c>
      <c r="G22">
        <v>4</v>
      </c>
      <c r="H22">
        <v>6</v>
      </c>
      <c r="I22">
        <v>8</v>
      </c>
      <c r="J22">
        <v>14</v>
      </c>
      <c r="K22">
        <v>15</v>
      </c>
      <c r="L22">
        <v>9</v>
      </c>
      <c r="N22">
        <v>5</v>
      </c>
      <c r="O22">
        <v>40</v>
      </c>
      <c r="P22">
        <v>13</v>
      </c>
      <c r="Q22">
        <v>4</v>
      </c>
      <c r="R22">
        <v>11</v>
      </c>
      <c r="S22">
        <v>6</v>
      </c>
      <c r="T22">
        <v>5</v>
      </c>
      <c r="U22">
        <v>6</v>
      </c>
      <c r="V22">
        <v>8</v>
      </c>
      <c r="W22">
        <v>10</v>
      </c>
      <c r="X22">
        <v>6</v>
      </c>
      <c r="Y22">
        <v>3</v>
      </c>
      <c r="Z22">
        <v>13</v>
      </c>
      <c r="AA22">
        <v>10</v>
      </c>
      <c r="AB22">
        <v>7</v>
      </c>
      <c r="AC22">
        <v>14</v>
      </c>
      <c r="AD22">
        <v>14</v>
      </c>
      <c r="AE22">
        <v>13</v>
      </c>
      <c r="AF22">
        <v>14</v>
      </c>
      <c r="AG22">
        <v>14</v>
      </c>
      <c r="AH22">
        <v>18</v>
      </c>
      <c r="AI22">
        <v>10</v>
      </c>
      <c r="AJ22">
        <v>1</v>
      </c>
      <c r="AK22">
        <v>17</v>
      </c>
      <c r="AL22">
        <v>6</v>
      </c>
      <c r="AM22">
        <v>14</v>
      </c>
      <c r="AN22">
        <v>4</v>
      </c>
      <c r="AP22">
        <v>10</v>
      </c>
      <c r="AQ22">
        <v>19</v>
      </c>
      <c r="AR22">
        <v>10</v>
      </c>
      <c r="AS22">
        <v>9</v>
      </c>
      <c r="AT22">
        <v>20</v>
      </c>
      <c r="AU22">
        <v>8</v>
      </c>
      <c r="AV22">
        <v>13</v>
      </c>
      <c r="AW22">
        <v>13</v>
      </c>
      <c r="AX22">
        <v>8</v>
      </c>
      <c r="AY22">
        <v>9</v>
      </c>
      <c r="AZ22">
        <v>4</v>
      </c>
      <c r="BA22">
        <v>4</v>
      </c>
      <c r="BC22">
        <v>12</v>
      </c>
      <c r="BD22">
        <v>16</v>
      </c>
      <c r="BE22">
        <v>16</v>
      </c>
      <c r="BF22">
        <v>11</v>
      </c>
      <c r="BG22">
        <v>12</v>
      </c>
      <c r="BH22">
        <v>8</v>
      </c>
      <c r="BI22">
        <v>10</v>
      </c>
      <c r="BJ22">
        <v>20</v>
      </c>
    </row>
    <row r="23" spans="1:62">
      <c r="A23" s="5" t="s">
        <v>132</v>
      </c>
      <c r="B23">
        <v>79</v>
      </c>
      <c r="C23">
        <v>298</v>
      </c>
      <c r="D23">
        <v>68</v>
      </c>
      <c r="E23">
        <v>40</v>
      </c>
      <c r="F23">
        <v>39</v>
      </c>
      <c r="G23">
        <v>27</v>
      </c>
      <c r="H23">
        <v>29</v>
      </c>
      <c r="I23">
        <v>45</v>
      </c>
      <c r="J23">
        <v>73</v>
      </c>
      <c r="K23">
        <v>68</v>
      </c>
      <c r="L23">
        <v>47</v>
      </c>
      <c r="N23">
        <v>58</v>
      </c>
      <c r="O23">
        <v>157</v>
      </c>
      <c r="P23">
        <v>81</v>
      </c>
      <c r="Q23">
        <v>24</v>
      </c>
      <c r="R23">
        <v>71</v>
      </c>
      <c r="S23">
        <v>29</v>
      </c>
      <c r="T23">
        <v>30</v>
      </c>
      <c r="U23">
        <v>32</v>
      </c>
      <c r="V23">
        <v>33</v>
      </c>
      <c r="W23">
        <v>71</v>
      </c>
      <c r="X23">
        <v>42</v>
      </c>
      <c r="Y23">
        <v>18</v>
      </c>
      <c r="Z23">
        <v>78</v>
      </c>
      <c r="AA23">
        <v>72</v>
      </c>
      <c r="AB23">
        <v>56</v>
      </c>
      <c r="AC23">
        <v>84</v>
      </c>
      <c r="AD23">
        <v>78</v>
      </c>
      <c r="AE23">
        <v>74</v>
      </c>
      <c r="AF23">
        <v>79</v>
      </c>
      <c r="AG23">
        <v>72</v>
      </c>
      <c r="AH23">
        <v>85</v>
      </c>
      <c r="AI23">
        <v>83</v>
      </c>
      <c r="AJ23">
        <v>26</v>
      </c>
      <c r="AK23">
        <v>91</v>
      </c>
      <c r="AL23">
        <v>38</v>
      </c>
      <c r="AM23">
        <v>76</v>
      </c>
      <c r="AN23">
        <v>32</v>
      </c>
      <c r="AP23">
        <v>62</v>
      </c>
      <c r="AQ23">
        <v>130</v>
      </c>
      <c r="AR23">
        <v>57</v>
      </c>
      <c r="AS23">
        <v>64</v>
      </c>
      <c r="AT23">
        <v>130</v>
      </c>
      <c r="AU23">
        <v>57</v>
      </c>
      <c r="AV23">
        <v>88</v>
      </c>
      <c r="AW23">
        <v>157</v>
      </c>
      <c r="AX23">
        <v>47</v>
      </c>
      <c r="AY23">
        <v>49</v>
      </c>
      <c r="AZ23">
        <v>59</v>
      </c>
      <c r="BA23">
        <v>52</v>
      </c>
      <c r="BC23">
        <v>77</v>
      </c>
      <c r="BD23">
        <v>79</v>
      </c>
      <c r="BE23">
        <v>77</v>
      </c>
      <c r="BF23">
        <v>72</v>
      </c>
      <c r="BG23">
        <v>85</v>
      </c>
      <c r="BH23">
        <v>43</v>
      </c>
      <c r="BI23">
        <v>64</v>
      </c>
      <c r="BJ23">
        <v>81</v>
      </c>
    </row>
    <row r="24" spans="1:62">
      <c r="A24" s="5" t="s">
        <v>133</v>
      </c>
      <c r="B24">
        <v>2788</v>
      </c>
      <c r="C24">
        <v>2268</v>
      </c>
      <c r="D24">
        <v>669</v>
      </c>
      <c r="E24">
        <v>2615</v>
      </c>
      <c r="F24">
        <v>2793</v>
      </c>
      <c r="G24">
        <v>2342</v>
      </c>
      <c r="H24">
        <v>3165</v>
      </c>
      <c r="I24">
        <v>2348</v>
      </c>
      <c r="J24">
        <v>2803</v>
      </c>
      <c r="K24">
        <v>3216</v>
      </c>
      <c r="L24">
        <v>2897</v>
      </c>
      <c r="N24">
        <v>3082</v>
      </c>
      <c r="O24">
        <v>6776</v>
      </c>
      <c r="P24">
        <v>2975</v>
      </c>
      <c r="Q24">
        <v>2806</v>
      </c>
      <c r="R24">
        <v>2816</v>
      </c>
      <c r="S24">
        <v>658</v>
      </c>
      <c r="T24">
        <v>2332</v>
      </c>
      <c r="U24">
        <v>2491</v>
      </c>
      <c r="V24">
        <v>2681</v>
      </c>
      <c r="W24">
        <v>2911</v>
      </c>
      <c r="X24">
        <v>2347</v>
      </c>
      <c r="Y24">
        <v>1633</v>
      </c>
      <c r="Z24">
        <v>2750</v>
      </c>
      <c r="AA24">
        <v>2750</v>
      </c>
      <c r="AB24">
        <v>2372</v>
      </c>
      <c r="AC24">
        <v>2915</v>
      </c>
      <c r="AD24">
        <v>2877</v>
      </c>
      <c r="AE24">
        <v>2741</v>
      </c>
      <c r="AF24">
        <v>3165</v>
      </c>
      <c r="AG24">
        <v>3455</v>
      </c>
      <c r="AH24">
        <v>2554</v>
      </c>
      <c r="AI24">
        <v>2432</v>
      </c>
      <c r="AJ24">
        <v>1660</v>
      </c>
      <c r="AK24">
        <v>2935</v>
      </c>
      <c r="AL24">
        <v>2547</v>
      </c>
      <c r="AM24">
        <v>2827</v>
      </c>
      <c r="AN24">
        <v>2620</v>
      </c>
      <c r="AP24">
        <v>2991</v>
      </c>
      <c r="AQ24">
        <v>2896</v>
      </c>
      <c r="AR24">
        <v>3018</v>
      </c>
      <c r="AS24">
        <v>2902</v>
      </c>
      <c r="AT24">
        <v>2520</v>
      </c>
      <c r="AU24">
        <v>2525</v>
      </c>
      <c r="AV24">
        <v>2547</v>
      </c>
      <c r="AW24">
        <v>1641</v>
      </c>
      <c r="AX24">
        <v>3048</v>
      </c>
      <c r="AY24">
        <v>3104</v>
      </c>
      <c r="AZ24">
        <v>2431</v>
      </c>
      <c r="BA24">
        <v>2550</v>
      </c>
      <c r="BC24">
        <v>2736</v>
      </c>
      <c r="BD24">
        <v>2564</v>
      </c>
      <c r="BE24">
        <v>2459</v>
      </c>
      <c r="BF24">
        <v>2998</v>
      </c>
      <c r="BG24">
        <v>3403</v>
      </c>
      <c r="BH24">
        <v>3052</v>
      </c>
      <c r="BI24">
        <v>2246</v>
      </c>
      <c r="BJ24">
        <v>2808</v>
      </c>
    </row>
    <row r="25" spans="1:62">
      <c r="A25" s="5" t="s">
        <v>134</v>
      </c>
      <c r="B25">
        <v>1936</v>
      </c>
      <c r="C25">
        <v>2667</v>
      </c>
      <c r="D25">
        <v>1865</v>
      </c>
      <c r="E25">
        <v>2436</v>
      </c>
      <c r="F25">
        <v>2511</v>
      </c>
      <c r="G25">
        <v>2643</v>
      </c>
      <c r="H25">
        <v>2587</v>
      </c>
      <c r="I25">
        <v>2495</v>
      </c>
      <c r="J25">
        <v>2067</v>
      </c>
      <c r="K25">
        <v>1933</v>
      </c>
      <c r="L25">
        <v>2148</v>
      </c>
      <c r="N25">
        <v>2349</v>
      </c>
      <c r="O25">
        <v>1012</v>
      </c>
      <c r="P25">
        <v>2086</v>
      </c>
      <c r="Q25">
        <v>2705</v>
      </c>
      <c r="R25">
        <v>2131</v>
      </c>
      <c r="S25">
        <v>2779</v>
      </c>
      <c r="T25">
        <v>2681</v>
      </c>
      <c r="U25">
        <v>2598</v>
      </c>
      <c r="V25">
        <v>2594</v>
      </c>
      <c r="W25">
        <v>2154</v>
      </c>
      <c r="X25">
        <v>2342</v>
      </c>
      <c r="Y25">
        <v>2892</v>
      </c>
      <c r="Z25">
        <v>2053</v>
      </c>
      <c r="AA25">
        <v>2064</v>
      </c>
      <c r="AB25">
        <v>2291</v>
      </c>
      <c r="AC25">
        <v>2188</v>
      </c>
      <c r="AD25">
        <v>2278</v>
      </c>
      <c r="AE25">
        <v>2229</v>
      </c>
      <c r="AF25">
        <v>2174</v>
      </c>
      <c r="AG25">
        <v>2358</v>
      </c>
      <c r="AH25">
        <v>2139</v>
      </c>
      <c r="AI25">
        <v>2085</v>
      </c>
      <c r="AJ25">
        <v>2542</v>
      </c>
      <c r="AK25">
        <v>2053</v>
      </c>
      <c r="AL25">
        <v>2548</v>
      </c>
      <c r="AM25">
        <v>2117</v>
      </c>
      <c r="AN25">
        <v>2637</v>
      </c>
      <c r="AP25">
        <v>2088</v>
      </c>
      <c r="AQ25">
        <v>1645</v>
      </c>
      <c r="AR25">
        <v>2205</v>
      </c>
      <c r="AS25">
        <v>2263</v>
      </c>
      <c r="AT25">
        <v>1731</v>
      </c>
      <c r="AU25">
        <v>2075</v>
      </c>
      <c r="AV25">
        <v>1611</v>
      </c>
      <c r="AW25">
        <v>1109</v>
      </c>
      <c r="AX25">
        <v>2203</v>
      </c>
      <c r="AY25">
        <v>2422</v>
      </c>
      <c r="AZ25">
        <v>1784</v>
      </c>
      <c r="BA25">
        <v>2189</v>
      </c>
      <c r="BC25">
        <v>1978</v>
      </c>
      <c r="BD25">
        <v>2152</v>
      </c>
      <c r="BE25">
        <v>2143</v>
      </c>
      <c r="BF25">
        <v>2183</v>
      </c>
      <c r="BG25">
        <v>2130</v>
      </c>
      <c r="BH25">
        <v>23119</v>
      </c>
      <c r="BI25">
        <v>2235</v>
      </c>
      <c r="BJ25">
        <v>1962</v>
      </c>
    </row>
    <row r="26" spans="1:62">
      <c r="A26" s="5" t="s">
        <v>135</v>
      </c>
      <c r="B26">
        <v>15</v>
      </c>
      <c r="C26">
        <v>3</v>
      </c>
      <c r="D26">
        <v>24</v>
      </c>
      <c r="E26">
        <v>1</v>
      </c>
      <c r="F26">
        <v>4</v>
      </c>
      <c r="G26">
        <v>1</v>
      </c>
      <c r="H26">
        <v>3</v>
      </c>
      <c r="I26">
        <v>1</v>
      </c>
      <c r="J26">
        <v>21</v>
      </c>
      <c r="K26">
        <v>4</v>
      </c>
      <c r="L26">
        <v>29</v>
      </c>
      <c r="N26">
        <v>6</v>
      </c>
      <c r="O26">
        <v>43</v>
      </c>
      <c r="P26">
        <v>28</v>
      </c>
      <c r="Q26">
        <v>2</v>
      </c>
      <c r="R26">
        <v>23</v>
      </c>
      <c r="S26">
        <v>25</v>
      </c>
      <c r="T26" s="20" t="s">
        <v>209</v>
      </c>
      <c r="U26" s="20" t="s">
        <v>209</v>
      </c>
      <c r="V26">
        <v>1</v>
      </c>
      <c r="W26">
        <v>17</v>
      </c>
      <c r="X26">
        <v>2</v>
      </c>
      <c r="Y26">
        <v>1</v>
      </c>
      <c r="Z26">
        <v>20</v>
      </c>
      <c r="AA26">
        <v>15</v>
      </c>
      <c r="AB26">
        <v>2</v>
      </c>
      <c r="AC26">
        <v>41</v>
      </c>
      <c r="AD26">
        <v>41</v>
      </c>
      <c r="AE26">
        <v>42</v>
      </c>
      <c r="AF26">
        <v>35</v>
      </c>
      <c r="AG26">
        <v>80</v>
      </c>
      <c r="AH26">
        <v>35</v>
      </c>
      <c r="AI26">
        <v>18</v>
      </c>
      <c r="AJ26">
        <v>2</v>
      </c>
      <c r="AK26">
        <v>36</v>
      </c>
      <c r="AL26" s="20" t="s">
        <v>209</v>
      </c>
      <c r="AM26">
        <v>12</v>
      </c>
      <c r="AN26">
        <v>1</v>
      </c>
      <c r="AP26">
        <v>18</v>
      </c>
      <c r="AQ26">
        <v>23</v>
      </c>
      <c r="AR26">
        <v>11</v>
      </c>
      <c r="AS26">
        <v>27</v>
      </c>
      <c r="AT26">
        <v>41</v>
      </c>
      <c r="AU26">
        <v>7</v>
      </c>
      <c r="AV26">
        <v>10</v>
      </c>
      <c r="AW26">
        <v>14</v>
      </c>
      <c r="AX26">
        <v>7</v>
      </c>
      <c r="AY26">
        <v>3</v>
      </c>
      <c r="AZ26">
        <v>10</v>
      </c>
      <c r="BA26">
        <v>26</v>
      </c>
      <c r="BC26">
        <v>24</v>
      </c>
      <c r="BD26">
        <v>23</v>
      </c>
      <c r="BE26">
        <v>26</v>
      </c>
      <c r="BF26">
        <v>20</v>
      </c>
      <c r="BG26">
        <v>32</v>
      </c>
      <c r="BH26" s="20" t="s">
        <v>209</v>
      </c>
      <c r="BI26">
        <v>22</v>
      </c>
      <c r="BJ26">
        <v>23</v>
      </c>
    </row>
    <row r="27" spans="1:62">
      <c r="A27" s="5" t="s">
        <v>136</v>
      </c>
      <c r="B27">
        <v>53</v>
      </c>
      <c r="C27">
        <v>63</v>
      </c>
      <c r="D27">
        <v>84</v>
      </c>
      <c r="E27">
        <v>47</v>
      </c>
      <c r="F27">
        <v>52</v>
      </c>
      <c r="G27">
        <v>50</v>
      </c>
      <c r="H27">
        <v>53</v>
      </c>
      <c r="I27">
        <v>57</v>
      </c>
      <c r="J27">
        <v>50</v>
      </c>
      <c r="K27">
        <v>82</v>
      </c>
      <c r="L27">
        <v>69</v>
      </c>
      <c r="N27">
        <v>55</v>
      </c>
      <c r="O27">
        <v>29</v>
      </c>
      <c r="P27">
        <v>56</v>
      </c>
      <c r="Q27">
        <v>49</v>
      </c>
      <c r="R27">
        <v>55</v>
      </c>
      <c r="S27">
        <v>91</v>
      </c>
      <c r="T27">
        <v>51</v>
      </c>
      <c r="U27">
        <v>50</v>
      </c>
      <c r="V27">
        <v>49</v>
      </c>
      <c r="W27">
        <v>55</v>
      </c>
      <c r="X27">
        <v>51</v>
      </c>
      <c r="Y27">
        <v>60</v>
      </c>
      <c r="Z27">
        <v>56</v>
      </c>
      <c r="AA27">
        <v>55</v>
      </c>
      <c r="AB27">
        <v>54</v>
      </c>
      <c r="AC27">
        <v>56</v>
      </c>
      <c r="AD27">
        <v>58</v>
      </c>
      <c r="AE27">
        <v>55</v>
      </c>
      <c r="AF27">
        <v>58</v>
      </c>
      <c r="AG27">
        <v>42</v>
      </c>
      <c r="AH27">
        <v>51</v>
      </c>
      <c r="AI27">
        <v>67</v>
      </c>
      <c r="AJ27">
        <v>50</v>
      </c>
      <c r="AK27">
        <v>54</v>
      </c>
      <c r="AL27">
        <v>50</v>
      </c>
      <c r="AM27">
        <v>53</v>
      </c>
      <c r="AN27">
        <v>52</v>
      </c>
      <c r="AP27">
        <v>61</v>
      </c>
      <c r="AQ27">
        <v>62</v>
      </c>
      <c r="AR27">
        <v>66</v>
      </c>
      <c r="AS27">
        <v>91</v>
      </c>
      <c r="AT27">
        <v>90</v>
      </c>
      <c r="AU27">
        <v>78</v>
      </c>
      <c r="AV27">
        <v>106</v>
      </c>
      <c r="AW27">
        <v>135</v>
      </c>
      <c r="AX27">
        <v>81</v>
      </c>
      <c r="AY27">
        <v>58</v>
      </c>
      <c r="AZ27">
        <v>98</v>
      </c>
      <c r="BA27">
        <v>91</v>
      </c>
      <c r="BC27">
        <v>55</v>
      </c>
      <c r="BD27">
        <v>54</v>
      </c>
      <c r="BE27">
        <v>57</v>
      </c>
      <c r="BF27">
        <v>53</v>
      </c>
      <c r="BG27">
        <v>51</v>
      </c>
      <c r="BH27">
        <v>48</v>
      </c>
      <c r="BI27">
        <v>55</v>
      </c>
      <c r="BJ27">
        <v>55</v>
      </c>
    </row>
    <row r="28" spans="1:62">
      <c r="A28" s="5"/>
    </row>
    <row r="29" spans="1:62">
      <c r="A29" t="s">
        <v>214</v>
      </c>
    </row>
    <row r="30" spans="1:62">
      <c r="A30" s="73" t="s">
        <v>213</v>
      </c>
    </row>
    <row r="31" spans="1:62">
      <c r="A31" s="73" t="s">
        <v>212</v>
      </c>
    </row>
    <row r="34" spans="1:1" s="71" customFormat="1" ht="14">
      <c r="A34" s="71" t="s">
        <v>215</v>
      </c>
    </row>
    <row r="35" spans="1:1">
      <c r="A35" s="71" t="s">
        <v>216</v>
      </c>
    </row>
    <row r="36" spans="1:1">
      <c r="A36" s="71" t="s">
        <v>217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topLeftCell="B1" workbookViewId="0">
      <selection activeCell="C38" sqref="C38"/>
    </sheetView>
  </sheetViews>
  <sheetFormatPr baseColWidth="10" defaultRowHeight="15" x14ac:dyDescent="0"/>
  <cols>
    <col min="2" max="2" width="5.5" customWidth="1"/>
    <col min="13" max="13" width="5.83203125" customWidth="1"/>
    <col min="16" max="16" width="6.1640625" customWidth="1"/>
  </cols>
  <sheetData>
    <row r="1" spans="1:20" ht="20">
      <c r="A1" s="2" t="s">
        <v>220</v>
      </c>
    </row>
    <row r="2" spans="1:20">
      <c r="A2" t="s">
        <v>173</v>
      </c>
    </row>
    <row r="3" spans="1:20">
      <c r="A3" s="4"/>
      <c r="B3" s="4"/>
      <c r="C3" s="4" t="s">
        <v>54</v>
      </c>
      <c r="D3" s="4"/>
      <c r="E3" s="4"/>
      <c r="F3" s="4"/>
      <c r="G3" s="4"/>
      <c r="H3" s="4"/>
      <c r="I3" s="4"/>
      <c r="J3" s="4"/>
      <c r="K3" s="4"/>
      <c r="L3" s="4"/>
      <c r="M3" s="4"/>
      <c r="N3" s="4" t="s">
        <v>172</v>
      </c>
      <c r="O3" s="4"/>
      <c r="P3" s="4"/>
      <c r="Q3" s="4" t="s">
        <v>100</v>
      </c>
      <c r="R3" s="4"/>
      <c r="S3" s="4"/>
      <c r="T3" s="4"/>
    </row>
    <row r="4" spans="1:20">
      <c r="A4" s="5" t="s">
        <v>55</v>
      </c>
      <c r="B4" s="5"/>
      <c r="C4" s="6" t="s">
        <v>56</v>
      </c>
      <c r="D4" s="6"/>
      <c r="E4" s="7"/>
      <c r="F4" s="7"/>
      <c r="G4" s="7" t="s">
        <v>57</v>
      </c>
      <c r="H4" s="6"/>
      <c r="I4" s="6"/>
      <c r="J4" s="6"/>
      <c r="K4" s="6"/>
      <c r="L4" s="6"/>
      <c r="M4" s="6"/>
      <c r="N4" s="6" t="s">
        <v>101</v>
      </c>
      <c r="O4" s="6"/>
      <c r="P4" s="6"/>
      <c r="Q4" s="6" t="s">
        <v>102</v>
      </c>
      <c r="R4" s="6"/>
      <c r="S4" s="7"/>
      <c r="T4" s="6"/>
    </row>
    <row r="5" spans="1:20">
      <c r="A5" s="8" t="s">
        <v>58</v>
      </c>
      <c r="B5" s="8"/>
      <c r="C5" s="9" t="s">
        <v>59</v>
      </c>
      <c r="D5" s="10" t="s">
        <v>61</v>
      </c>
      <c r="E5" s="10" t="s">
        <v>65</v>
      </c>
      <c r="F5" s="10" t="s">
        <v>67</v>
      </c>
      <c r="G5" s="10" t="s">
        <v>78</v>
      </c>
      <c r="H5" s="10" t="s">
        <v>79</v>
      </c>
      <c r="I5" s="10" t="s">
        <v>80</v>
      </c>
      <c r="J5" s="10" t="s">
        <v>85</v>
      </c>
      <c r="K5" s="10" t="s">
        <v>106</v>
      </c>
      <c r="L5" s="10" t="s">
        <v>109</v>
      </c>
      <c r="M5" s="10"/>
      <c r="N5" s="10" t="s">
        <v>111</v>
      </c>
      <c r="O5" s="10" t="s">
        <v>113</v>
      </c>
      <c r="P5" s="10"/>
      <c r="Q5" s="10" t="s">
        <v>123</v>
      </c>
      <c r="R5" s="10" t="s">
        <v>124</v>
      </c>
      <c r="S5" s="10" t="s">
        <v>127</v>
      </c>
      <c r="T5" s="10" t="s">
        <v>129</v>
      </c>
    </row>
    <row r="6" spans="1:20">
      <c r="A6" s="11" t="s">
        <v>87</v>
      </c>
      <c r="B6" s="11"/>
      <c r="C6" s="12">
        <v>45.17</v>
      </c>
      <c r="D6" s="13">
        <v>41.61</v>
      </c>
      <c r="E6" s="13">
        <v>44.7</v>
      </c>
      <c r="F6" s="13">
        <v>46.29</v>
      </c>
      <c r="G6" s="13">
        <v>43.93</v>
      </c>
      <c r="H6" s="13">
        <v>40.340000000000003</v>
      </c>
      <c r="I6" s="13">
        <v>45.09</v>
      </c>
      <c r="J6" s="13">
        <v>44.97</v>
      </c>
      <c r="K6" s="13">
        <v>45.24</v>
      </c>
      <c r="L6" s="13">
        <v>45.23</v>
      </c>
      <c r="M6" s="13"/>
      <c r="N6" s="13">
        <v>45.22</v>
      </c>
      <c r="O6" s="13">
        <v>43.82</v>
      </c>
      <c r="P6" s="13"/>
      <c r="Q6" s="13">
        <v>44.48</v>
      </c>
      <c r="R6" s="13">
        <v>44.13</v>
      </c>
      <c r="S6" s="13">
        <v>44.91</v>
      </c>
      <c r="T6" s="13">
        <v>44.32</v>
      </c>
    </row>
    <row r="7" spans="1:20">
      <c r="A7" s="11" t="s">
        <v>88</v>
      </c>
      <c r="B7" s="11"/>
      <c r="C7" s="12">
        <v>0.14000000000000001</v>
      </c>
      <c r="D7" s="13">
        <v>0.28999999999999998</v>
      </c>
      <c r="E7" s="13">
        <v>0.02</v>
      </c>
      <c r="F7" s="13">
        <v>0.09</v>
      </c>
      <c r="G7" s="13">
        <v>0.03</v>
      </c>
      <c r="H7" s="13">
        <v>0.03</v>
      </c>
      <c r="I7" s="13">
        <v>0.12</v>
      </c>
      <c r="J7" s="13">
        <v>0.11</v>
      </c>
      <c r="K7" s="13">
        <v>0.17</v>
      </c>
      <c r="L7" s="13">
        <v>0.09</v>
      </c>
      <c r="M7" s="13"/>
      <c r="N7" s="13">
        <v>0.11</v>
      </c>
      <c r="O7" s="13">
        <v>0.09</v>
      </c>
      <c r="P7" s="13"/>
      <c r="Q7" s="13">
        <v>0.15</v>
      </c>
      <c r="R7" s="13">
        <v>0.13</v>
      </c>
      <c r="S7" s="13">
        <v>0.1</v>
      </c>
      <c r="T7" s="13">
        <v>0.12</v>
      </c>
    </row>
    <row r="8" spans="1:20">
      <c r="A8" s="11" t="s">
        <v>89</v>
      </c>
      <c r="B8" s="11"/>
      <c r="C8" s="12">
        <v>3.59</v>
      </c>
      <c r="D8" s="13">
        <v>2.58</v>
      </c>
      <c r="E8" s="13">
        <v>0.78</v>
      </c>
      <c r="F8" s="13">
        <v>3.38</v>
      </c>
      <c r="G8" s="13">
        <v>1.6</v>
      </c>
      <c r="H8" s="13">
        <v>0.73</v>
      </c>
      <c r="I8" s="13">
        <v>3.45</v>
      </c>
      <c r="J8" s="13">
        <v>3.23</v>
      </c>
      <c r="K8" s="13">
        <v>2.41</v>
      </c>
      <c r="L8" s="13">
        <v>3.16</v>
      </c>
      <c r="M8" s="13"/>
      <c r="N8" s="13">
        <v>2.48</v>
      </c>
      <c r="O8" s="13">
        <v>2.31</v>
      </c>
      <c r="P8" s="13"/>
      <c r="Q8" s="13">
        <v>3.68</v>
      </c>
      <c r="R8" s="13">
        <v>3.24</v>
      </c>
      <c r="S8" s="13">
        <v>3.36</v>
      </c>
      <c r="T8" s="13">
        <v>2.76</v>
      </c>
    </row>
    <row r="9" spans="1:20">
      <c r="A9" s="11" t="s">
        <v>90</v>
      </c>
      <c r="B9" s="11"/>
      <c r="C9" s="12">
        <v>9.31</v>
      </c>
      <c r="D9" s="13">
        <v>13.85</v>
      </c>
      <c r="E9" s="13">
        <v>8.69</v>
      </c>
      <c r="F9" s="13">
        <v>8.66</v>
      </c>
      <c r="G9" s="13">
        <v>9</v>
      </c>
      <c r="H9" s="13">
        <v>10.94</v>
      </c>
      <c r="I9" s="13">
        <v>9.1300000000000008</v>
      </c>
      <c r="J9" s="13">
        <v>9.41</v>
      </c>
      <c r="K9" s="13">
        <v>10.58</v>
      </c>
      <c r="L9" s="13">
        <v>9</v>
      </c>
      <c r="M9" s="13"/>
      <c r="N9" s="13">
        <v>9.8800000000000008</v>
      </c>
      <c r="O9" s="13">
        <v>10.01</v>
      </c>
      <c r="P9" s="13"/>
      <c r="Q9" s="13">
        <v>8.94</v>
      </c>
      <c r="R9" s="13">
        <v>9.32</v>
      </c>
      <c r="S9" s="13">
        <v>8.0299999999999994</v>
      </c>
      <c r="T9" s="13">
        <v>9.6199999999999992</v>
      </c>
    </row>
    <row r="10" spans="1:20">
      <c r="A10" s="11" t="s">
        <v>91</v>
      </c>
      <c r="B10" s="11"/>
      <c r="C10" s="12">
        <v>0.14000000000000001</v>
      </c>
      <c r="D10" s="13">
        <v>0.19</v>
      </c>
      <c r="E10" s="13">
        <v>0.14000000000000001</v>
      </c>
      <c r="F10" s="13">
        <v>0.14000000000000001</v>
      </c>
      <c r="G10" s="13">
        <v>0.13</v>
      </c>
      <c r="H10" s="13">
        <v>0.14000000000000001</v>
      </c>
      <c r="I10" s="13">
        <v>0.14000000000000001</v>
      </c>
      <c r="J10" s="13">
        <v>0.14000000000000001</v>
      </c>
      <c r="K10" s="13">
        <v>0.15</v>
      </c>
      <c r="L10" s="13">
        <v>0.14000000000000001</v>
      </c>
      <c r="M10" s="13"/>
      <c r="N10" s="13">
        <v>0.16</v>
      </c>
      <c r="O10" s="13">
        <v>0.15</v>
      </c>
      <c r="P10" s="13"/>
      <c r="Q10" s="13">
        <v>0.14000000000000001</v>
      </c>
      <c r="R10" s="13">
        <v>0.15</v>
      </c>
      <c r="S10" s="13">
        <v>0.13</v>
      </c>
      <c r="T10" s="13">
        <v>0.14000000000000001</v>
      </c>
    </row>
    <row r="11" spans="1:20">
      <c r="A11" s="11" t="s">
        <v>92</v>
      </c>
      <c r="B11" s="11"/>
      <c r="C11" s="12">
        <v>37.93</v>
      </c>
      <c r="D11" s="13">
        <v>38.549999999999997</v>
      </c>
      <c r="E11" s="13">
        <v>44.76</v>
      </c>
      <c r="F11" s="13">
        <v>38.51</v>
      </c>
      <c r="G11" s="13">
        <v>44.66</v>
      </c>
      <c r="H11" s="13">
        <v>47.88</v>
      </c>
      <c r="I11" s="13">
        <v>39.1</v>
      </c>
      <c r="J11" s="13">
        <v>38.119999999999997</v>
      </c>
      <c r="K11" s="13">
        <v>39.94</v>
      </c>
      <c r="L11" s="13">
        <v>39.26</v>
      </c>
      <c r="M11" s="13"/>
      <c r="N11" s="13">
        <v>39.020000000000003</v>
      </c>
      <c r="O11" s="13">
        <v>41.05</v>
      </c>
      <c r="P11" s="13"/>
      <c r="Q11" s="13">
        <v>37.18</v>
      </c>
      <c r="R11" s="13">
        <v>37.380000000000003</v>
      </c>
      <c r="S11" s="13">
        <v>38.28</v>
      </c>
      <c r="T11" s="13">
        <v>40.520000000000003</v>
      </c>
    </row>
    <row r="12" spans="1:20">
      <c r="A12" s="11" t="s">
        <v>93</v>
      </c>
      <c r="B12" s="11"/>
      <c r="C12" s="12">
        <v>3.1</v>
      </c>
      <c r="D12" s="13">
        <v>3.34</v>
      </c>
      <c r="E12" s="13">
        <v>0.71</v>
      </c>
      <c r="F12" s="13">
        <v>3.02</v>
      </c>
      <c r="G12" s="13">
        <v>0.78</v>
      </c>
      <c r="H12" s="13">
        <v>0.56000000000000005</v>
      </c>
      <c r="I12" s="13">
        <v>2.9</v>
      </c>
      <c r="J12" s="13">
        <v>2.75</v>
      </c>
      <c r="K12" s="13">
        <v>1.92</v>
      </c>
      <c r="L12" s="13">
        <v>2.56</v>
      </c>
      <c r="M12" s="13"/>
      <c r="N12" s="13">
        <v>2.17</v>
      </c>
      <c r="O12" s="13">
        <v>1.45</v>
      </c>
      <c r="P12" s="13"/>
      <c r="Q12" s="13">
        <v>3.29</v>
      </c>
      <c r="R12" s="13">
        <v>3.57</v>
      </c>
      <c r="S12" s="13">
        <v>3.38</v>
      </c>
      <c r="T12" s="13">
        <v>2.4700000000000002</v>
      </c>
    </row>
    <row r="13" spans="1:20">
      <c r="A13" s="11" t="s">
        <v>94</v>
      </c>
      <c r="B13" s="11"/>
      <c r="C13" s="12">
        <v>0.4</v>
      </c>
      <c r="D13" s="13">
        <v>0.35</v>
      </c>
      <c r="E13" s="13">
        <v>0.11</v>
      </c>
      <c r="F13" s="13">
        <v>0.21</v>
      </c>
      <c r="G13" s="13">
        <v>0.23</v>
      </c>
      <c r="H13" s="13">
        <v>0.14000000000000001</v>
      </c>
      <c r="I13" s="13">
        <v>0.41</v>
      </c>
      <c r="J13" s="13">
        <v>0.4</v>
      </c>
      <c r="K13" s="13">
        <v>0.33</v>
      </c>
      <c r="L13" s="13">
        <v>0.48</v>
      </c>
      <c r="M13" s="13"/>
      <c r="N13" s="13">
        <v>0.3</v>
      </c>
      <c r="O13" s="13">
        <v>0.37</v>
      </c>
      <c r="P13" s="13"/>
      <c r="Q13" s="13">
        <v>0.69</v>
      </c>
      <c r="R13" s="13">
        <v>0.35</v>
      </c>
      <c r="S13" s="13">
        <v>0.59</v>
      </c>
      <c r="T13" s="13">
        <v>0.36</v>
      </c>
    </row>
    <row r="14" spans="1:20">
      <c r="A14" s="11" t="s">
        <v>95</v>
      </c>
      <c r="B14" s="11"/>
      <c r="C14" s="12">
        <v>0.03</v>
      </c>
      <c r="D14" s="13">
        <v>0.31</v>
      </c>
      <c r="E14" s="13">
        <v>0.02</v>
      </c>
      <c r="F14" s="13">
        <v>0.02</v>
      </c>
      <c r="G14" s="13">
        <v>0</v>
      </c>
      <c r="H14" s="13">
        <v>0</v>
      </c>
      <c r="I14" s="13">
        <v>0.01</v>
      </c>
      <c r="J14" s="13">
        <v>0.04</v>
      </c>
      <c r="K14" s="13">
        <v>0.01</v>
      </c>
      <c r="L14" s="13">
        <v>0.01</v>
      </c>
      <c r="M14" s="13"/>
      <c r="N14" s="13">
        <v>0.05</v>
      </c>
      <c r="O14" s="13">
        <v>0.02</v>
      </c>
      <c r="P14" s="13"/>
      <c r="Q14" s="13">
        <v>0.05</v>
      </c>
      <c r="R14" s="13">
        <v>0.05</v>
      </c>
      <c r="S14" s="13">
        <v>0.02</v>
      </c>
      <c r="T14" s="13">
        <v>0.01</v>
      </c>
    </row>
    <row r="15" spans="1:20">
      <c r="A15" s="11" t="s">
        <v>96</v>
      </c>
      <c r="B15" s="11"/>
      <c r="C15" s="12">
        <v>0.01</v>
      </c>
      <c r="D15" s="13">
        <v>0.02</v>
      </c>
      <c r="E15" s="13">
        <v>0</v>
      </c>
      <c r="F15" s="13">
        <v>0</v>
      </c>
      <c r="G15" s="13">
        <v>0.01</v>
      </c>
      <c r="H15" s="13">
        <v>0.01</v>
      </c>
      <c r="I15" s="13">
        <v>0.01</v>
      </c>
      <c r="J15" s="13">
        <v>0</v>
      </c>
      <c r="K15" s="13">
        <v>0.01</v>
      </c>
      <c r="L15" s="13">
        <v>0</v>
      </c>
      <c r="M15" s="13"/>
      <c r="N15" s="13">
        <v>0.03</v>
      </c>
      <c r="O15" s="13">
        <v>0.03</v>
      </c>
      <c r="P15" s="13"/>
      <c r="Q15" s="13">
        <v>0.01</v>
      </c>
      <c r="R15" s="13">
        <v>0.01</v>
      </c>
      <c r="S15" s="13">
        <v>0.01</v>
      </c>
      <c r="T15" s="13">
        <v>0.01</v>
      </c>
    </row>
    <row r="16" spans="1:20">
      <c r="A16" s="11" t="s">
        <v>97</v>
      </c>
      <c r="B16" s="11"/>
      <c r="C16" s="12">
        <v>-0.38</v>
      </c>
      <c r="D16" s="13">
        <v>-0.61</v>
      </c>
      <c r="E16" s="13">
        <v>-0.27</v>
      </c>
      <c r="F16" s="13">
        <v>-0.16</v>
      </c>
      <c r="G16" s="13">
        <v>-0.51</v>
      </c>
      <c r="H16" s="13">
        <v>-0.55000000000000004</v>
      </c>
      <c r="I16" s="13">
        <v>-0.34</v>
      </c>
      <c r="J16" s="13">
        <v>0.04</v>
      </c>
      <c r="K16" s="13">
        <v>-0.43</v>
      </c>
      <c r="L16" s="13">
        <v>-0.15</v>
      </c>
      <c r="M16" s="13"/>
      <c r="N16" s="13">
        <v>-0.24</v>
      </c>
      <c r="O16" s="13">
        <v>-0.39</v>
      </c>
      <c r="P16" s="13"/>
      <c r="Q16" s="13">
        <v>1.1000000000000001</v>
      </c>
      <c r="R16" s="13">
        <v>1.77</v>
      </c>
      <c r="S16" s="13">
        <v>0.61</v>
      </c>
      <c r="T16" s="13">
        <v>0</v>
      </c>
    </row>
    <row r="17" spans="1:20">
      <c r="A17" s="14" t="s">
        <v>98</v>
      </c>
      <c r="B17" s="14"/>
      <c r="C17" s="15">
        <f>SUM(C6:C16)</f>
        <v>99.440000000000012</v>
      </c>
      <c r="D17" s="15">
        <f t="shared" ref="D17:F17" si="0">SUM(D6:D16)</f>
        <v>100.47999999999999</v>
      </c>
      <c r="E17" s="15">
        <f t="shared" si="0"/>
        <v>99.66</v>
      </c>
      <c r="F17" s="15">
        <f t="shared" si="0"/>
        <v>100.15999999999998</v>
      </c>
      <c r="G17" s="15">
        <f>SUM(G6:G16)</f>
        <v>99.86</v>
      </c>
      <c r="H17" s="15">
        <f>SUM(H6:H16)</f>
        <v>100.22000000000001</v>
      </c>
      <c r="I17" s="15">
        <f t="shared" ref="I17:T17" si="1">SUM(I6:I16)</f>
        <v>100.02000000000001</v>
      </c>
      <c r="J17" s="15">
        <f t="shared" si="1"/>
        <v>99.210000000000008</v>
      </c>
      <c r="K17" s="15">
        <f t="shared" si="1"/>
        <v>100.33000000000001</v>
      </c>
      <c r="L17" s="15">
        <f t="shared" si="1"/>
        <v>99.78</v>
      </c>
      <c r="M17" s="15"/>
      <c r="N17" s="15">
        <f t="shared" si="1"/>
        <v>99.18</v>
      </c>
      <c r="O17" s="15">
        <f t="shared" si="1"/>
        <v>98.910000000000011</v>
      </c>
      <c r="P17" s="15"/>
      <c r="Q17" s="15">
        <f t="shared" si="1"/>
        <v>99.71</v>
      </c>
      <c r="R17" s="15">
        <f t="shared" si="1"/>
        <v>100.1</v>
      </c>
      <c r="S17" s="15">
        <f t="shared" si="1"/>
        <v>99.42</v>
      </c>
      <c r="T17" s="15">
        <f t="shared" si="1"/>
        <v>100.33</v>
      </c>
    </row>
    <row r="18" spans="1:20">
      <c r="A18" s="11"/>
      <c r="B18" s="11"/>
      <c r="C18" s="12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</row>
    <row r="19" spans="1:20">
      <c r="A19" s="11" t="s">
        <v>99</v>
      </c>
      <c r="B19" s="11"/>
      <c r="C19" s="12">
        <v>88.97</v>
      </c>
      <c r="D19" s="17">
        <v>84.64</v>
      </c>
      <c r="E19" s="17">
        <v>91.07</v>
      </c>
      <c r="F19" s="17">
        <v>89.8</v>
      </c>
      <c r="G19" s="17">
        <v>90.76</v>
      </c>
      <c r="H19" s="17">
        <v>89.66</v>
      </c>
      <c r="I19" s="17">
        <v>89.45</v>
      </c>
      <c r="J19" s="17">
        <v>88.92</v>
      </c>
      <c r="K19" s="17">
        <v>88.2</v>
      </c>
      <c r="L19" s="17">
        <v>89.63</v>
      </c>
      <c r="M19" s="16"/>
      <c r="N19" s="17">
        <v>88.66</v>
      </c>
      <c r="O19" s="17">
        <v>89.04</v>
      </c>
      <c r="P19" s="16"/>
      <c r="Q19" s="17">
        <v>89.17</v>
      </c>
      <c r="R19" s="17">
        <v>88.82</v>
      </c>
      <c r="S19" s="17">
        <v>90.42</v>
      </c>
      <c r="T19" s="17">
        <v>89.3</v>
      </c>
    </row>
    <row r="20" spans="1:20">
      <c r="A20" s="11"/>
      <c r="B20" s="11"/>
      <c r="C20" s="12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</row>
    <row r="21" spans="1:20">
      <c r="A21" s="11" t="s">
        <v>131</v>
      </c>
      <c r="B21" s="11"/>
      <c r="C21" s="12">
        <v>12.95</v>
      </c>
      <c r="D21" s="18">
        <v>12.76</v>
      </c>
      <c r="E21" s="18">
        <v>7</v>
      </c>
      <c r="F21" s="18">
        <v>14.76</v>
      </c>
      <c r="G21" s="18">
        <v>7.56</v>
      </c>
      <c r="H21" s="18">
        <v>3.93</v>
      </c>
      <c r="I21" s="18">
        <v>15.07</v>
      </c>
      <c r="J21" s="18">
        <v>13.62</v>
      </c>
      <c r="K21" s="18">
        <v>5.27</v>
      </c>
      <c r="L21" s="18">
        <v>13.18</v>
      </c>
      <c r="M21" s="18"/>
      <c r="N21" s="18">
        <v>13.22</v>
      </c>
      <c r="O21" s="18">
        <v>11.25</v>
      </c>
      <c r="P21" s="18"/>
      <c r="Q21" s="56">
        <v>12</v>
      </c>
      <c r="R21" s="56">
        <v>16</v>
      </c>
      <c r="S21" s="18">
        <v>16.14</v>
      </c>
      <c r="T21" s="18">
        <v>11.75</v>
      </c>
    </row>
    <row r="22" spans="1:20">
      <c r="A22" s="11" t="s">
        <v>132</v>
      </c>
      <c r="B22" s="11"/>
      <c r="C22" s="12"/>
      <c r="D22" s="19">
        <v>68</v>
      </c>
      <c r="E22" s="18"/>
      <c r="F22" s="18"/>
      <c r="G22" s="19">
        <v>42</v>
      </c>
      <c r="H22" s="19">
        <v>18</v>
      </c>
      <c r="I22" s="18"/>
      <c r="J22" s="18"/>
      <c r="K22" s="18"/>
      <c r="L22" s="18"/>
      <c r="M22" s="18"/>
      <c r="N22" s="18"/>
      <c r="O22" s="18"/>
      <c r="P22" s="18"/>
      <c r="Q22" s="56">
        <v>77</v>
      </c>
      <c r="R22" s="56">
        <v>79</v>
      </c>
      <c r="S22" s="19">
        <v>85</v>
      </c>
      <c r="T22" s="19">
        <v>64</v>
      </c>
    </row>
    <row r="23" spans="1:20">
      <c r="A23" s="11" t="s">
        <v>133</v>
      </c>
      <c r="B23" s="11"/>
      <c r="C23" s="12">
        <v>2286</v>
      </c>
      <c r="D23" s="18">
        <v>657</v>
      </c>
      <c r="E23" s="18">
        <v>3016</v>
      </c>
      <c r="F23" s="18">
        <v>2785</v>
      </c>
      <c r="G23" s="18">
        <v>2187</v>
      </c>
      <c r="H23" s="18">
        <v>1580</v>
      </c>
      <c r="I23" s="18">
        <v>2565</v>
      </c>
      <c r="J23" s="18">
        <v>2669</v>
      </c>
      <c r="K23" s="18">
        <v>1535</v>
      </c>
      <c r="L23" s="18">
        <v>2812</v>
      </c>
      <c r="M23" s="18"/>
      <c r="N23" s="18">
        <v>2806</v>
      </c>
      <c r="O23" s="18">
        <v>2936</v>
      </c>
      <c r="P23" s="18"/>
      <c r="Q23" s="56">
        <v>2736</v>
      </c>
      <c r="R23" s="56">
        <v>2564</v>
      </c>
      <c r="S23" s="18">
        <v>3214</v>
      </c>
      <c r="T23" s="18">
        <v>2124</v>
      </c>
    </row>
    <row r="24" spans="1:20">
      <c r="A24" s="11" t="s">
        <v>134</v>
      </c>
      <c r="B24" s="11"/>
      <c r="C24" s="12">
        <v>1657</v>
      </c>
      <c r="D24" s="18">
        <v>2047</v>
      </c>
      <c r="E24" s="18">
        <v>2578</v>
      </c>
      <c r="F24" s="18">
        <v>1978</v>
      </c>
      <c r="G24" s="18">
        <v>2216</v>
      </c>
      <c r="H24" s="18">
        <v>2790</v>
      </c>
      <c r="I24" s="18">
        <v>2127</v>
      </c>
      <c r="J24" s="18">
        <v>2219</v>
      </c>
      <c r="K24" s="18">
        <v>2527</v>
      </c>
      <c r="L24" s="18">
        <v>2047</v>
      </c>
      <c r="M24" s="18"/>
      <c r="N24" s="18">
        <v>1984</v>
      </c>
      <c r="O24" s="18">
        <v>2485</v>
      </c>
      <c r="P24" s="18"/>
      <c r="Q24" s="56">
        <v>1978</v>
      </c>
      <c r="R24" s="56">
        <v>2152</v>
      </c>
      <c r="S24" s="18">
        <v>2123</v>
      </c>
      <c r="T24" s="18">
        <v>2177</v>
      </c>
    </row>
    <row r="25" spans="1:20">
      <c r="A25" s="11" t="s">
        <v>135</v>
      </c>
      <c r="B25" s="11"/>
      <c r="C25" s="12"/>
      <c r="D25" s="19">
        <v>24</v>
      </c>
      <c r="E25" s="18"/>
      <c r="F25" s="18"/>
      <c r="G25" s="19">
        <v>2</v>
      </c>
      <c r="H25" s="19">
        <v>1</v>
      </c>
      <c r="I25" s="18"/>
      <c r="J25" s="18"/>
      <c r="K25" s="18"/>
      <c r="L25" s="18"/>
      <c r="M25" s="18"/>
      <c r="N25" s="18"/>
      <c r="O25" s="18"/>
      <c r="P25" s="18"/>
      <c r="Q25" s="56">
        <v>24</v>
      </c>
      <c r="R25" s="56">
        <v>23</v>
      </c>
      <c r="S25" s="19">
        <v>32</v>
      </c>
      <c r="T25" s="19">
        <v>22</v>
      </c>
    </row>
    <row r="26" spans="1:20">
      <c r="A26" s="11" t="s">
        <v>136</v>
      </c>
      <c r="B26" s="11"/>
      <c r="C26" s="12">
        <v>39</v>
      </c>
      <c r="D26" s="18">
        <v>57</v>
      </c>
      <c r="E26" s="18">
        <v>48</v>
      </c>
      <c r="F26" s="18">
        <v>39</v>
      </c>
      <c r="G26" s="18">
        <v>41</v>
      </c>
      <c r="H26" s="18">
        <v>51</v>
      </c>
      <c r="I26" s="18">
        <v>41</v>
      </c>
      <c r="J26" s="18">
        <v>51</v>
      </c>
      <c r="K26" s="18">
        <v>44</v>
      </c>
      <c r="L26" s="18">
        <v>47</v>
      </c>
      <c r="M26" s="18"/>
      <c r="N26" s="18">
        <v>47</v>
      </c>
      <c r="O26" s="18">
        <v>54</v>
      </c>
      <c r="P26" s="18"/>
      <c r="Q26" s="56">
        <v>55</v>
      </c>
      <c r="R26" s="56">
        <v>54</v>
      </c>
      <c r="S26" s="18">
        <v>41</v>
      </c>
      <c r="T26" s="18">
        <v>45</v>
      </c>
    </row>
    <row r="27" spans="1:20">
      <c r="A27" s="11" t="s">
        <v>137</v>
      </c>
      <c r="B27" s="11"/>
      <c r="C27" s="12"/>
      <c r="D27" s="19">
        <v>5</v>
      </c>
      <c r="E27" s="18"/>
      <c r="F27" s="18"/>
      <c r="G27" s="19">
        <v>2</v>
      </c>
      <c r="H27" s="18"/>
      <c r="I27" s="18"/>
      <c r="J27" s="18"/>
      <c r="K27" s="18"/>
      <c r="L27" s="18"/>
      <c r="M27" s="18"/>
      <c r="N27" s="18"/>
      <c r="O27" s="18"/>
      <c r="P27" s="18"/>
      <c r="Q27" s="56">
        <v>4</v>
      </c>
      <c r="R27" s="56">
        <v>3</v>
      </c>
      <c r="S27" s="18">
        <v>4</v>
      </c>
      <c r="T27" s="19">
        <v>3</v>
      </c>
    </row>
    <row r="28" spans="1:20">
      <c r="A28" s="11" t="s">
        <v>39</v>
      </c>
      <c r="B28" s="11"/>
      <c r="C28" s="12"/>
      <c r="D28" s="19">
        <v>41</v>
      </c>
      <c r="E28" s="18"/>
      <c r="F28" s="18"/>
      <c r="G28" s="18"/>
      <c r="H28" s="19">
        <v>3</v>
      </c>
      <c r="I28" s="18"/>
      <c r="J28" s="18"/>
      <c r="K28" s="18">
        <v>137</v>
      </c>
      <c r="L28" s="18"/>
      <c r="M28" s="18"/>
      <c r="N28" s="18"/>
      <c r="O28" s="18"/>
      <c r="P28" s="18"/>
      <c r="Q28" s="56">
        <v>15</v>
      </c>
      <c r="R28" s="56">
        <v>20</v>
      </c>
      <c r="S28" s="18">
        <v>6</v>
      </c>
      <c r="T28" s="19">
        <v>10</v>
      </c>
    </row>
    <row r="29" spans="1:20">
      <c r="A29" s="11" t="s">
        <v>48</v>
      </c>
      <c r="B29" s="11"/>
      <c r="C29" s="12"/>
      <c r="D29" s="19">
        <v>3</v>
      </c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56">
        <v>1</v>
      </c>
      <c r="R29" s="56"/>
      <c r="S29" s="18"/>
      <c r="T29" s="18"/>
    </row>
    <row r="30" spans="1:20">
      <c r="A30" s="11" t="s">
        <v>41</v>
      </c>
      <c r="B30" s="11"/>
      <c r="C30" s="12"/>
      <c r="D30" s="19">
        <v>16</v>
      </c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56">
        <v>5</v>
      </c>
      <c r="R30" s="56">
        <v>5</v>
      </c>
      <c r="S30" s="18"/>
      <c r="T30" s="18"/>
    </row>
    <row r="31" spans="1:20">
      <c r="A31" s="11" t="s">
        <v>29</v>
      </c>
      <c r="B31" s="11"/>
      <c r="C31" s="12"/>
      <c r="D31" s="18">
        <v>13</v>
      </c>
      <c r="E31" s="18"/>
      <c r="F31" s="18">
        <v>17</v>
      </c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56"/>
      <c r="R31" s="56">
        <v>7</v>
      </c>
      <c r="S31" s="18">
        <v>30</v>
      </c>
      <c r="T31" s="18"/>
    </row>
    <row r="32" spans="1:20">
      <c r="A32" s="11" t="s">
        <v>35</v>
      </c>
      <c r="B32" s="11"/>
      <c r="C32" s="12">
        <v>0.51</v>
      </c>
      <c r="D32" s="18">
        <v>1.5</v>
      </c>
      <c r="E32" s="18">
        <v>0.17</v>
      </c>
      <c r="F32" s="18">
        <v>0.06</v>
      </c>
      <c r="G32" s="18">
        <v>0.09</v>
      </c>
      <c r="H32" s="18">
        <v>0.19</v>
      </c>
      <c r="I32" s="18">
        <v>0.84</v>
      </c>
      <c r="J32" s="18">
        <v>0.55000000000000004</v>
      </c>
      <c r="K32" s="18">
        <v>0.18</v>
      </c>
      <c r="L32" s="16"/>
      <c r="M32" s="18"/>
      <c r="N32" s="18">
        <v>1.62</v>
      </c>
      <c r="O32" s="18">
        <v>0.94</v>
      </c>
      <c r="P32" s="18"/>
      <c r="Q32" s="56"/>
      <c r="R32" s="56">
        <v>1</v>
      </c>
      <c r="S32" s="18">
        <v>0.14000000000000001</v>
      </c>
      <c r="T32" s="18">
        <v>0.06</v>
      </c>
    </row>
    <row r="33" spans="1:20">
      <c r="A33" s="11" t="s">
        <v>36</v>
      </c>
      <c r="B33" s="11"/>
      <c r="C33" s="12">
        <v>2.2000000000000002</v>
      </c>
      <c r="D33" s="18">
        <v>3.8</v>
      </c>
      <c r="E33" s="18">
        <v>0.8</v>
      </c>
      <c r="F33" s="18"/>
      <c r="G33" s="18"/>
      <c r="H33" s="18"/>
      <c r="I33" s="18">
        <v>2.4</v>
      </c>
      <c r="J33" s="18"/>
      <c r="K33" s="18"/>
      <c r="L33" s="16"/>
      <c r="M33" s="18"/>
      <c r="N33" s="18">
        <v>4.8</v>
      </c>
      <c r="O33" s="18">
        <v>2.7</v>
      </c>
      <c r="P33" s="18"/>
      <c r="Q33" s="56">
        <v>1</v>
      </c>
      <c r="R33" s="56"/>
      <c r="S33" s="18"/>
      <c r="T33" s="18"/>
    </row>
    <row r="34" spans="1:20">
      <c r="A34" s="11" t="s">
        <v>40</v>
      </c>
      <c r="B34" s="11"/>
      <c r="C34" s="12"/>
      <c r="D34" s="18"/>
      <c r="E34" s="18">
        <v>0.4</v>
      </c>
      <c r="F34" s="18"/>
      <c r="G34" s="18"/>
      <c r="H34" s="18"/>
      <c r="I34" s="18"/>
      <c r="J34" s="18"/>
      <c r="K34" s="18"/>
      <c r="L34" s="16"/>
      <c r="M34" s="18"/>
      <c r="N34" s="18"/>
      <c r="O34" s="18">
        <v>1.8</v>
      </c>
      <c r="P34" s="18"/>
      <c r="Q34" s="19"/>
      <c r="R34" s="19"/>
      <c r="S34" s="18"/>
      <c r="T34" s="18"/>
    </row>
    <row r="35" spans="1:20">
      <c r="A35" s="11" t="s">
        <v>43</v>
      </c>
      <c r="B35" s="11"/>
      <c r="C35" s="12">
        <v>0.23</v>
      </c>
      <c r="D35" s="18">
        <v>0.75</v>
      </c>
      <c r="E35" s="18"/>
      <c r="F35" s="18">
        <v>0.17</v>
      </c>
      <c r="G35" s="18">
        <v>0.03</v>
      </c>
      <c r="H35" s="18">
        <v>0.02</v>
      </c>
      <c r="I35" s="18">
        <v>0.24</v>
      </c>
      <c r="J35" s="18">
        <v>0.18</v>
      </c>
      <c r="K35" s="18">
        <v>0.04</v>
      </c>
      <c r="L35" s="18">
        <v>0.12</v>
      </c>
      <c r="M35" s="18"/>
      <c r="N35" s="18">
        <v>0.55000000000000004</v>
      </c>
      <c r="O35" s="18">
        <v>0.33</v>
      </c>
      <c r="P35" s="18"/>
      <c r="Q35" s="19"/>
      <c r="R35" s="19"/>
      <c r="S35" s="18">
        <v>0.19</v>
      </c>
      <c r="T35" s="18">
        <v>0.18</v>
      </c>
    </row>
    <row r="36" spans="1:20">
      <c r="A36" s="11" t="s">
        <v>44</v>
      </c>
      <c r="B36" s="11"/>
      <c r="C36" s="12">
        <v>9.7000000000000003E-2</v>
      </c>
      <c r="D36" s="18">
        <v>0.31900000000000001</v>
      </c>
      <c r="E36" s="18"/>
      <c r="F36" s="18">
        <v>0.08</v>
      </c>
      <c r="G36" s="18">
        <v>0.02</v>
      </c>
      <c r="H36" s="18">
        <v>2.9000000000000001E-2</v>
      </c>
      <c r="I36" s="18">
        <v>0.10299999999999999</v>
      </c>
      <c r="J36" s="18">
        <v>7.1999999999999995E-2</v>
      </c>
      <c r="K36" s="18">
        <v>0.01</v>
      </c>
      <c r="L36" s="18">
        <v>3.6999999999999998E-2</v>
      </c>
      <c r="M36" s="18"/>
      <c r="N36" s="18">
        <v>0.17699999999999999</v>
      </c>
      <c r="O36" s="18">
        <v>9.1999999999999998E-2</v>
      </c>
      <c r="P36" s="18"/>
      <c r="Q36" s="19"/>
      <c r="R36" s="19"/>
      <c r="S36" s="18">
        <v>6.9000000000000006E-2</v>
      </c>
      <c r="T36" s="18"/>
    </row>
    <row r="37" spans="1:20">
      <c r="A37" s="11" t="s">
        <v>138</v>
      </c>
      <c r="B37" s="11"/>
      <c r="C37" s="12">
        <v>7.0000000000000007E-2</v>
      </c>
      <c r="D37" s="18">
        <v>0.14499999999999999</v>
      </c>
      <c r="E37" s="18">
        <v>3.5000000000000003E-2</v>
      </c>
      <c r="F37" s="18">
        <v>7.5999999999999998E-2</v>
      </c>
      <c r="G37" s="18"/>
      <c r="H37" s="18">
        <v>2.5999999999999999E-2</v>
      </c>
      <c r="I37" s="18"/>
      <c r="J37" s="18">
        <v>6.3E-2</v>
      </c>
      <c r="K37" s="18"/>
      <c r="L37" s="18">
        <v>4.2000000000000003E-2</v>
      </c>
      <c r="M37" s="18"/>
      <c r="N37" s="18">
        <v>7.1999999999999995E-2</v>
      </c>
      <c r="O37" s="18">
        <v>9.1999999999999998E-2</v>
      </c>
      <c r="P37" s="18"/>
      <c r="Q37" s="19"/>
      <c r="R37" s="19"/>
      <c r="S37" s="18">
        <v>7.0000000000000007E-2</v>
      </c>
      <c r="T37" s="18">
        <v>7.3999999999999996E-2</v>
      </c>
    </row>
    <row r="38" spans="1:20">
      <c r="A38" s="11" t="s">
        <v>49</v>
      </c>
      <c r="B38" s="11"/>
      <c r="C38" s="12">
        <v>0.34</v>
      </c>
      <c r="D38" s="18">
        <v>0.42</v>
      </c>
      <c r="E38" s="18">
        <v>0.02</v>
      </c>
      <c r="F38" s="18">
        <v>0.34</v>
      </c>
      <c r="G38" s="18">
        <v>0.09</v>
      </c>
      <c r="H38" s="18"/>
      <c r="I38" s="18">
        <v>0.31</v>
      </c>
      <c r="J38" s="18">
        <v>0.28999999999999998</v>
      </c>
      <c r="K38" s="18"/>
      <c r="L38" s="18">
        <v>0.26</v>
      </c>
      <c r="M38" s="18"/>
      <c r="N38" s="18">
        <v>0.37</v>
      </c>
      <c r="O38" s="18">
        <v>0.32</v>
      </c>
      <c r="P38" s="18"/>
      <c r="Q38" s="19"/>
      <c r="R38" s="19"/>
      <c r="S38" s="18">
        <v>0.32</v>
      </c>
      <c r="T38" s="18">
        <v>0.28000000000000003</v>
      </c>
    </row>
    <row r="39" spans="1:20">
      <c r="A39" s="11" t="s">
        <v>50</v>
      </c>
      <c r="B39" s="11"/>
      <c r="C39" s="12">
        <v>0.04</v>
      </c>
      <c r="D39" s="18">
        <v>4.2999999999999997E-2</v>
      </c>
      <c r="E39" s="18">
        <v>4.0000000000000001E-3</v>
      </c>
      <c r="F39" s="18">
        <v>5.5E-2</v>
      </c>
      <c r="G39" s="18">
        <v>1.2E-2</v>
      </c>
      <c r="H39" s="18">
        <v>1.4E-2</v>
      </c>
      <c r="I39" s="18">
        <v>4.9000000000000002E-2</v>
      </c>
      <c r="J39" s="18">
        <v>4.2999999999999997E-2</v>
      </c>
      <c r="K39" s="18">
        <v>1.2999999999999999E-2</v>
      </c>
      <c r="L39" s="18">
        <v>4.1000000000000002E-2</v>
      </c>
      <c r="M39" s="18"/>
      <c r="N39" s="18">
        <v>5.1999999999999998E-2</v>
      </c>
      <c r="O39" s="18">
        <v>5.6000000000000001E-2</v>
      </c>
      <c r="P39" s="18"/>
      <c r="Q39" s="19"/>
      <c r="R39" s="19"/>
      <c r="S39" s="18">
        <v>5.1999999999999998E-2</v>
      </c>
      <c r="T39" s="18">
        <v>4.9000000000000002E-2</v>
      </c>
    </row>
    <row r="40" spans="1:20">
      <c r="A40" s="11" t="s">
        <v>42</v>
      </c>
      <c r="B40" s="11"/>
      <c r="C40" s="12">
        <v>0.15</v>
      </c>
      <c r="D40" s="18">
        <v>0.6</v>
      </c>
      <c r="E40" s="18"/>
      <c r="F40" s="18">
        <v>0.09</v>
      </c>
      <c r="G40" s="18"/>
      <c r="H40" s="18"/>
      <c r="I40" s="18">
        <v>0.17</v>
      </c>
      <c r="J40" s="18"/>
      <c r="K40" s="18"/>
      <c r="L40" s="18">
        <v>0.12</v>
      </c>
      <c r="M40" s="18"/>
      <c r="N40" s="18">
        <v>0.24</v>
      </c>
      <c r="O40" s="18">
        <v>0.11</v>
      </c>
      <c r="P40" s="18"/>
      <c r="Q40" s="19"/>
      <c r="R40" s="19"/>
      <c r="S40" s="18"/>
      <c r="T40" s="18">
        <v>0.3</v>
      </c>
    </row>
    <row r="41" spans="1:20">
      <c r="A41" s="11" t="s">
        <v>34</v>
      </c>
      <c r="B41" s="11"/>
      <c r="C41" s="12">
        <v>0.49</v>
      </c>
      <c r="D41" s="18">
        <v>0.35</v>
      </c>
      <c r="E41" s="18">
        <v>0.23</v>
      </c>
      <c r="F41" s="18">
        <v>0.18</v>
      </c>
      <c r="G41" s="18">
        <v>0.22</v>
      </c>
      <c r="H41" s="18">
        <v>0.13</v>
      </c>
      <c r="I41" s="18">
        <v>0.14000000000000001</v>
      </c>
      <c r="J41" s="18">
        <v>0.23</v>
      </c>
      <c r="K41" s="18">
        <v>0.17</v>
      </c>
      <c r="L41" s="18">
        <v>0.15</v>
      </c>
      <c r="M41" s="18"/>
      <c r="N41" s="18">
        <v>0.24</v>
      </c>
      <c r="O41" s="18">
        <v>0.23</v>
      </c>
      <c r="P41" s="18"/>
      <c r="Q41" s="19"/>
      <c r="R41" s="19"/>
      <c r="S41" s="18">
        <v>0.18</v>
      </c>
      <c r="T41" s="18">
        <v>0.12</v>
      </c>
    </row>
    <row r="42" spans="1:20">
      <c r="A42" s="11" t="s">
        <v>37</v>
      </c>
      <c r="B42" s="11"/>
      <c r="C42" s="12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9">
        <v>3</v>
      </c>
      <c r="R42" s="19"/>
      <c r="S42" s="18"/>
      <c r="T42" s="18"/>
    </row>
    <row r="43" spans="1:20">
      <c r="A43" s="11" t="s">
        <v>30</v>
      </c>
      <c r="B43" s="11"/>
      <c r="C43" s="12">
        <v>0.14000000000000001</v>
      </c>
      <c r="D43" s="18">
        <v>0.1</v>
      </c>
      <c r="E43" s="18">
        <v>0.05</v>
      </c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9"/>
      <c r="R43" s="19"/>
      <c r="S43" s="18"/>
      <c r="T43" s="18"/>
    </row>
    <row r="44" spans="1:20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</row>
    <row r="45" spans="1:20">
      <c r="A45" t="s">
        <v>214</v>
      </c>
    </row>
    <row r="46" spans="1:20">
      <c r="A46" s="74" t="s">
        <v>218</v>
      </c>
    </row>
    <row r="47" spans="1:20">
      <c r="A47" s="71" t="s">
        <v>219</v>
      </c>
    </row>
    <row r="49" spans="1:1">
      <c r="A49" s="73"/>
    </row>
    <row r="50" spans="1:1">
      <c r="A50" s="73"/>
    </row>
    <row r="53" spans="1:1">
      <c r="A53" s="71"/>
    </row>
    <row r="54" spans="1:1">
      <c r="A54" s="71"/>
    </row>
    <row r="55" spans="1:1">
      <c r="A55" s="7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T1. Mineral major element data</vt:lpstr>
      <vt:lpstr>T2. mineral trace elements</vt:lpstr>
      <vt:lpstr>T3. WR major element data</vt:lpstr>
      <vt:lpstr>T4. WR trace element data</vt:lpstr>
    </vt:vector>
  </TitlesOfParts>
  <Company>Victoria University of Wellington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Handler</dc:creator>
  <cp:lastModifiedBy>Monica Handler</cp:lastModifiedBy>
  <dcterms:created xsi:type="dcterms:W3CDTF">2020-06-13T11:25:56Z</dcterms:created>
  <dcterms:modified xsi:type="dcterms:W3CDTF">2020-09-29T06:13:21Z</dcterms:modified>
</cp:coreProperties>
</file>