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mail4\Downloads\"/>
    </mc:Choice>
  </mc:AlternateContent>
  <xr:revisionPtr revIDLastSave="0" documentId="13_ncr:1_{534B3873-B58D-4BE4-AE5B-B8CD5D3DB3AA}" xr6:coauthVersionLast="45" xr6:coauthVersionMax="45" xr10:uidLastSave="{00000000-0000-0000-0000-000000000000}"/>
  <bookViews>
    <workbookView xWindow="-110" yWindow="-110" windowWidth="19420" windowHeight="10420" activeTab="1" xr2:uid="{00000000-000D-0000-FFFF-FFFF00000000}"/>
  </bookViews>
  <sheets>
    <sheet name="S.Table 1" sheetId="1" r:id="rId1"/>
    <sheet name="S.Table 2" sheetId="2" r:id="rId2"/>
    <sheet name="S.Table 3" sheetId="3" r:id="rId3"/>
    <sheet name="S.Table 4" sheetId="4" r:id="rId4"/>
    <sheet name="S.Table 5" sheetId="5" r:id="rId5"/>
    <sheet name="S.Table 6" sheetId="7" r:id="rId6"/>
    <sheet name="S.Table 7" sheetId="25" r:id="rId7"/>
    <sheet name="S.Table 8" sheetId="26" r:id="rId8"/>
    <sheet name="S.Table 9" sheetId="8" r:id="rId9"/>
    <sheet name="S.Table 10" sheetId="6" r:id="rId10"/>
    <sheet name="S.Table 11" sheetId="9" r:id="rId11"/>
    <sheet name="S.Table 12" sheetId="10" r:id="rId12"/>
    <sheet name="S.Table 13" sheetId="11" r:id="rId13"/>
    <sheet name="S.Table 14" sheetId="13" r:id="rId14"/>
    <sheet name="S.Table 15" sheetId="14" r:id="rId15"/>
    <sheet name="S.Table 16" sheetId="15" r:id="rId16"/>
    <sheet name="S.Table 17" sheetId="16" r:id="rId17"/>
    <sheet name="S.Table 18" sheetId="17" r:id="rId18"/>
    <sheet name="S.Table 19" sheetId="18" r:id="rId19"/>
    <sheet name="S.Table 20" sheetId="12" r:id="rId20"/>
    <sheet name="S.Table 21" sheetId="20" r:id="rId21"/>
    <sheet name="S.Table 22" sheetId="21" r:id="rId22"/>
    <sheet name="S.Table 23" sheetId="23" r:id="rId23"/>
    <sheet name="S.Table 24" sheetId="22" r:id="rId24"/>
    <sheet name="S.Table 25" sheetId="24" r:id="rId25"/>
    <sheet name="S.Table 26" sheetId="19" r:id="rId26"/>
  </sheets>
  <definedNames>
    <definedName name="_xlnm._FilterDatabase" localSheetId="18" hidden="1">'S.Table 19'!$A$3:$H$3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19" i="19" l="1"/>
  <c r="O21" i="19"/>
  <c r="O16" i="19"/>
  <c r="O17" i="19"/>
  <c r="O15" i="19"/>
  <c r="O13" i="19"/>
  <c r="O14" i="19"/>
  <c r="O20" i="19"/>
  <c r="O12" i="19"/>
  <c r="O18" i="19"/>
  <c r="O39" i="20"/>
  <c r="O5" i="24"/>
  <c r="O7" i="24"/>
  <c r="O8" i="24"/>
  <c r="O4" i="24"/>
  <c r="O6" i="24"/>
  <c r="O33" i="22"/>
  <c r="O16" i="22"/>
  <c r="O4" i="22"/>
  <c r="O9" i="22"/>
  <c r="O17" i="22"/>
  <c r="O12" i="22"/>
  <c r="O20" i="22"/>
  <c r="O15" i="22"/>
  <c r="O13" i="22"/>
  <c r="O24" i="22"/>
  <c r="O21" i="22"/>
  <c r="O25" i="22"/>
  <c r="O18" i="22"/>
  <c r="O32" i="22"/>
  <c r="O26" i="22"/>
  <c r="O27" i="22"/>
  <c r="O10" i="22"/>
  <c r="O28" i="22"/>
  <c r="O8" i="22"/>
  <c r="O14" i="22"/>
  <c r="O23" i="22"/>
  <c r="O29" i="22"/>
  <c r="O6" i="22"/>
  <c r="O11" i="22"/>
  <c r="O22" i="22"/>
  <c r="O7" i="22"/>
  <c r="O5" i="22"/>
  <c r="O30" i="22"/>
  <c r="O19" i="22"/>
  <c r="O31" i="22"/>
  <c r="O64" i="23"/>
  <c r="O45" i="23"/>
  <c r="O49" i="23"/>
  <c r="O4" i="23"/>
  <c r="O16" i="23"/>
  <c r="O27" i="23"/>
  <c r="O25" i="23"/>
  <c r="O6" i="23"/>
  <c r="O59" i="23"/>
  <c r="O22" i="23"/>
  <c r="O7" i="23"/>
  <c r="O34" i="23"/>
  <c r="O63" i="23"/>
  <c r="O14" i="23"/>
  <c r="O29" i="23"/>
  <c r="O35" i="23"/>
  <c r="O21" i="23"/>
  <c r="O5" i="23"/>
  <c r="O12" i="23"/>
  <c r="O61" i="23"/>
  <c r="O24" i="23"/>
  <c r="O13" i="23"/>
  <c r="O8" i="23"/>
  <c r="O18" i="23"/>
  <c r="O55" i="23"/>
  <c r="O11" i="23"/>
  <c r="O10" i="23"/>
  <c r="O56" i="23"/>
  <c r="O23" i="23"/>
  <c r="O20" i="23"/>
  <c r="O38" i="23"/>
  <c r="O30" i="23"/>
  <c r="O39" i="23"/>
  <c r="O28" i="23"/>
  <c r="O37" i="23"/>
  <c r="O33" i="23"/>
  <c r="O46" i="23"/>
  <c r="O42" i="23"/>
  <c r="O48" i="23"/>
  <c r="O44" i="23"/>
  <c r="O57" i="23"/>
  <c r="O36" i="23"/>
  <c r="O65" i="23"/>
  <c r="O66" i="23"/>
  <c r="O52" i="23"/>
  <c r="O60" i="23"/>
  <c r="O32" i="23"/>
  <c r="O26" i="23"/>
  <c r="O58" i="23"/>
  <c r="O53" i="23"/>
  <c r="O50" i="23"/>
  <c r="O41" i="23"/>
  <c r="O9" i="23"/>
  <c r="O15" i="23"/>
  <c r="O31" i="23"/>
  <c r="O19" i="23"/>
  <c r="O47" i="23"/>
  <c r="O17" i="23"/>
  <c r="O40" i="23"/>
  <c r="O62" i="23"/>
  <c r="O51" i="23"/>
  <c r="O54" i="23"/>
  <c r="O43" i="23"/>
  <c r="O6" i="21"/>
  <c r="O10" i="21"/>
  <c r="O7" i="21"/>
  <c r="O9" i="21"/>
  <c r="O5" i="21"/>
  <c r="O11" i="21"/>
  <c r="O4" i="21"/>
  <c r="O8" i="21"/>
  <c r="O51" i="20"/>
  <c r="O30" i="20"/>
  <c r="O35" i="20"/>
  <c r="O9" i="20"/>
  <c r="O8" i="20"/>
  <c r="O43" i="20"/>
  <c r="O6" i="20"/>
  <c r="O15" i="20"/>
  <c r="O37" i="20"/>
  <c r="O5" i="20"/>
  <c r="O32" i="20"/>
  <c r="O10" i="20"/>
  <c r="O23" i="20"/>
  <c r="O20" i="20"/>
  <c r="O46" i="20"/>
  <c r="O33" i="20"/>
  <c r="O4" i="20"/>
  <c r="O38" i="20"/>
  <c r="O40" i="20"/>
  <c r="O11" i="20"/>
  <c r="O17" i="20"/>
  <c r="O21" i="20"/>
  <c r="O45" i="20"/>
  <c r="O12" i="20"/>
  <c r="O49" i="20"/>
  <c r="O18" i="20"/>
  <c r="O14" i="20"/>
  <c r="O55" i="20"/>
  <c r="O31" i="20"/>
  <c r="O48" i="20"/>
  <c r="O19" i="20"/>
  <c r="O27" i="20"/>
  <c r="O26" i="20"/>
  <c r="O50" i="20"/>
  <c r="O44" i="20"/>
  <c r="O53" i="20"/>
  <c r="O41" i="20"/>
  <c r="O34" i="20"/>
  <c r="O13" i="20"/>
  <c r="O29" i="20"/>
  <c r="O16" i="20"/>
  <c r="O7" i="20"/>
  <c r="O25" i="20"/>
  <c r="O28" i="20"/>
  <c r="O54" i="20"/>
  <c r="O52" i="20"/>
  <c r="O47" i="20"/>
  <c r="O24" i="20"/>
  <c r="O42" i="20"/>
  <c r="O22" i="20"/>
  <c r="O36" i="20"/>
  <c r="O21" i="17"/>
  <c r="O12" i="17"/>
  <c r="O14" i="17"/>
  <c r="O18" i="17"/>
  <c r="O5" i="17"/>
  <c r="O13" i="17"/>
  <c r="O22" i="17"/>
  <c r="O8" i="17"/>
  <c r="O7" i="17"/>
  <c r="O16" i="17"/>
  <c r="O17" i="17"/>
  <c r="O19" i="17"/>
  <c r="O20" i="17"/>
  <c r="O11" i="17"/>
  <c r="O10" i="17"/>
  <c r="O23" i="17"/>
  <c r="O9" i="17"/>
  <c r="O6" i="17"/>
  <c r="O15" i="17"/>
  <c r="O4" i="17"/>
  <c r="O4" i="16"/>
  <c r="O16" i="16"/>
  <c r="O26" i="16"/>
  <c r="O9" i="16"/>
  <c r="O7" i="16"/>
  <c r="O6" i="16"/>
  <c r="O13" i="16"/>
  <c r="O14" i="16"/>
  <c r="O15" i="16"/>
  <c r="O27" i="16"/>
  <c r="O29" i="16"/>
  <c r="O30" i="16"/>
  <c r="O28" i="16"/>
  <c r="O5" i="16"/>
  <c r="O24" i="16"/>
  <c r="O11" i="16"/>
  <c r="O21" i="16"/>
  <c r="O19" i="16"/>
  <c r="O31" i="16"/>
  <c r="O25" i="16"/>
  <c r="O17" i="16"/>
  <c r="O8" i="16"/>
  <c r="O18" i="16"/>
  <c r="O10" i="16"/>
  <c r="O22" i="16"/>
  <c r="O23" i="16"/>
  <c r="O12" i="16"/>
  <c r="O20" i="16"/>
  <c r="O7" i="15"/>
  <c r="O8" i="15"/>
  <c r="O9" i="15"/>
  <c r="O15" i="15"/>
  <c r="O16" i="15"/>
  <c r="O12" i="15"/>
  <c r="O14" i="15"/>
  <c r="O4" i="15"/>
  <c r="O11" i="15"/>
  <c r="O6" i="15"/>
  <c r="O5" i="15"/>
  <c r="O13" i="15"/>
  <c r="O10" i="15"/>
  <c r="O35" i="14"/>
  <c r="O4" i="14"/>
  <c r="O53" i="14"/>
  <c r="O38" i="14"/>
  <c r="O14" i="14"/>
  <c r="O32" i="14"/>
  <c r="O9" i="14"/>
  <c r="O40" i="14"/>
  <c r="O11" i="14"/>
  <c r="O10" i="14"/>
  <c r="O33" i="14"/>
  <c r="O51" i="14"/>
  <c r="O7" i="14"/>
  <c r="O52" i="14"/>
  <c r="O22" i="14"/>
  <c r="O49" i="14"/>
  <c r="O23" i="14"/>
  <c r="O19" i="14"/>
  <c r="O20" i="14"/>
  <c r="O45" i="14"/>
  <c r="O24" i="14"/>
  <c r="O5" i="14"/>
  <c r="O25" i="14"/>
  <c r="O8" i="14"/>
  <c r="O54" i="14"/>
  <c r="O31" i="14"/>
  <c r="O12" i="14"/>
  <c r="O28" i="14"/>
  <c r="O55" i="14"/>
  <c r="O43" i="14"/>
  <c r="O56" i="14"/>
  <c r="O27" i="14"/>
  <c r="O41" i="14"/>
  <c r="O29" i="14"/>
  <c r="O26" i="14"/>
  <c r="O17" i="14"/>
  <c r="O39" i="14"/>
  <c r="O34" i="14"/>
  <c r="O46" i="14"/>
  <c r="O37" i="14"/>
  <c r="O44" i="14"/>
  <c r="O47" i="14"/>
  <c r="O48" i="14"/>
  <c r="O50" i="14"/>
  <c r="O36" i="14"/>
  <c r="O6" i="14"/>
  <c r="O16" i="14"/>
  <c r="O57" i="14"/>
  <c r="O13" i="14"/>
  <c r="O30" i="14"/>
  <c r="O15" i="14"/>
  <c r="O18" i="14"/>
  <c r="O42" i="14"/>
  <c r="O21" i="14"/>
  <c r="O6" i="13"/>
  <c r="O32" i="13"/>
  <c r="O14" i="13"/>
  <c r="O39" i="13"/>
  <c r="O47" i="13"/>
  <c r="O7" i="13"/>
  <c r="O49" i="13"/>
  <c r="O12" i="13"/>
  <c r="O34" i="13"/>
  <c r="O18" i="13"/>
  <c r="O15" i="13"/>
  <c r="O43" i="13"/>
  <c r="O9" i="13"/>
  <c r="O27" i="13"/>
  <c r="O4" i="13"/>
  <c r="O25" i="13"/>
  <c r="O8" i="13"/>
  <c r="O19" i="13"/>
  <c r="O36" i="13"/>
  <c r="O5" i="13"/>
  <c r="O45" i="13"/>
  <c r="O20" i="13"/>
  <c r="O48" i="13"/>
  <c r="O13" i="13"/>
  <c r="O51" i="13"/>
  <c r="O40" i="13"/>
  <c r="O26" i="13"/>
  <c r="O31" i="13"/>
  <c r="O28" i="13"/>
  <c r="O21" i="13"/>
  <c r="O16" i="13"/>
  <c r="O50" i="13"/>
  <c r="O54" i="13"/>
  <c r="O29" i="13"/>
  <c r="O41" i="13"/>
  <c r="O24" i="13"/>
  <c r="O37" i="13"/>
  <c r="O52" i="13"/>
  <c r="O35" i="13"/>
  <c r="O53" i="13"/>
  <c r="O30" i="13"/>
  <c r="O33" i="13"/>
  <c r="O17" i="13"/>
  <c r="O46" i="13"/>
  <c r="O10" i="13"/>
  <c r="O38" i="13"/>
  <c r="O22" i="13"/>
  <c r="O23" i="13"/>
  <c r="O44" i="13"/>
  <c r="O11" i="13"/>
  <c r="O42" i="13"/>
  <c r="O12" i="11"/>
  <c r="O5" i="11"/>
  <c r="O15" i="11"/>
  <c r="O7" i="11"/>
  <c r="O8" i="11"/>
  <c r="O11" i="11"/>
  <c r="O13" i="11"/>
  <c r="O14" i="11"/>
  <c r="O6" i="11"/>
  <c r="O10" i="11"/>
  <c r="O4" i="11"/>
  <c r="O16" i="11"/>
  <c r="O9" i="11"/>
  <c r="O43" i="10"/>
  <c r="O12" i="10"/>
  <c r="O70" i="10"/>
  <c r="O34" i="10"/>
  <c r="O47" i="10"/>
  <c r="O41" i="10"/>
  <c r="O31" i="10"/>
  <c r="O9" i="10"/>
  <c r="O19" i="10"/>
  <c r="O49" i="10"/>
  <c r="O65" i="10"/>
  <c r="O6" i="10"/>
  <c r="O66" i="10"/>
  <c r="O16" i="10"/>
  <c r="O24" i="10"/>
  <c r="O23" i="10"/>
  <c r="O13" i="10"/>
  <c r="O5" i="10"/>
  <c r="O38" i="10"/>
  <c r="O61" i="10"/>
  <c r="O62" i="10"/>
  <c r="O18" i="10"/>
  <c r="O10" i="10"/>
  <c r="O45" i="10"/>
  <c r="O4" i="10"/>
  <c r="O29" i="10"/>
  <c r="O53" i="10"/>
  <c r="O58" i="10"/>
  <c r="O54" i="10"/>
  <c r="O51" i="10"/>
  <c r="O44" i="10"/>
  <c r="O71" i="10"/>
  <c r="O30" i="10"/>
  <c r="O11" i="10"/>
  <c r="O39" i="10"/>
  <c r="O52" i="10"/>
  <c r="O21" i="10"/>
  <c r="O22" i="10"/>
  <c r="O37" i="10"/>
  <c r="O20" i="10"/>
  <c r="O42" i="10"/>
  <c r="O25" i="10"/>
  <c r="O27" i="10"/>
  <c r="O48" i="10"/>
  <c r="O60" i="10"/>
  <c r="O26" i="10"/>
  <c r="O50" i="10"/>
  <c r="O68" i="10"/>
  <c r="O67" i="10"/>
  <c r="O40" i="10"/>
  <c r="O59" i="10"/>
  <c r="O55" i="10"/>
  <c r="O64" i="10"/>
  <c r="O46" i="10"/>
  <c r="O69" i="10"/>
  <c r="O35" i="10"/>
  <c r="O14" i="10"/>
  <c r="O56" i="10"/>
  <c r="O33" i="10"/>
  <c r="O36" i="10"/>
  <c r="O7" i="10"/>
  <c r="O32" i="10"/>
  <c r="O8" i="10"/>
  <c r="O28" i="10"/>
  <c r="O57" i="10"/>
  <c r="O17" i="10"/>
  <c r="O15" i="10"/>
  <c r="O63" i="10"/>
  <c r="H17" i="18" l="1"/>
  <c r="H5" i="18"/>
  <c r="H18" i="18"/>
  <c r="H6" i="18"/>
  <c r="H7" i="18"/>
  <c r="H19" i="18"/>
  <c r="H8" i="18"/>
  <c r="H20" i="18"/>
  <c r="H21" i="18"/>
  <c r="H9" i="18"/>
  <c r="H22" i="18"/>
  <c r="H10" i="18"/>
  <c r="H11" i="18"/>
  <c r="H23" i="18"/>
  <c r="H24" i="18"/>
  <c r="H25" i="18"/>
  <c r="H12" i="18"/>
  <c r="H13" i="18"/>
  <c r="H26" i="18"/>
  <c r="H27" i="18"/>
  <c r="H14" i="18"/>
  <c r="H28" i="18"/>
  <c r="H29" i="18"/>
  <c r="H15" i="18"/>
  <c r="H16" i="18"/>
  <c r="H30" i="18"/>
  <c r="H31" i="18"/>
  <c r="H32" i="18"/>
  <c r="H33" i="18"/>
  <c r="H4" i="18"/>
  <c r="D8" i="9" l="1"/>
  <c r="C10" i="9"/>
  <c r="D10" i="9" s="1"/>
  <c r="C9" i="9"/>
  <c r="D9" i="9" s="1"/>
  <c r="C8" i="9"/>
  <c r="C7" i="9"/>
  <c r="D7" i="9" s="1"/>
  <c r="C6" i="9"/>
  <c r="D6" i="9" s="1"/>
  <c r="C5" i="9"/>
  <c r="D5" i="9" s="1"/>
  <c r="C4" i="9"/>
  <c r="D4" i="9" s="1"/>
  <c r="O42" i="5" l="1"/>
  <c r="O5" i="5"/>
  <c r="O18" i="5"/>
  <c r="O34" i="5"/>
  <c r="O7" i="5"/>
  <c r="O9" i="5"/>
  <c r="O15" i="5"/>
  <c r="O13" i="5"/>
  <c r="O16" i="5"/>
  <c r="O8" i="5"/>
  <c r="O6" i="5"/>
  <c r="O19" i="5"/>
  <c r="O40" i="5"/>
  <c r="O17" i="5"/>
  <c r="O35" i="5"/>
  <c r="O20" i="5"/>
  <c r="O23" i="5"/>
  <c r="O31" i="5"/>
  <c r="O37" i="5"/>
  <c r="O36" i="5"/>
  <c r="O41" i="5"/>
  <c r="O30" i="5"/>
  <c r="O32" i="5"/>
  <c r="O33" i="5"/>
  <c r="O25" i="5"/>
  <c r="O28" i="5"/>
  <c r="O38" i="5"/>
  <c r="O12" i="5"/>
  <c r="O26" i="5"/>
  <c r="O29" i="5"/>
  <c r="O11" i="5"/>
  <c r="O39" i="5"/>
  <c r="O24" i="5"/>
  <c r="O14" i="5"/>
  <c r="O10" i="5"/>
  <c r="O21" i="5"/>
  <c r="O43" i="5"/>
  <c r="O4" i="5"/>
  <c r="O22" i="5"/>
  <c r="O27" i="5"/>
  <c r="O80" i="4"/>
  <c r="O24" i="4"/>
  <c r="O36" i="4"/>
  <c r="O67" i="4"/>
  <c r="O20" i="4"/>
  <c r="O87" i="4"/>
  <c r="O25" i="4"/>
  <c r="O8" i="4"/>
  <c r="O62" i="4"/>
  <c r="O29" i="4"/>
  <c r="O45" i="4"/>
  <c r="O46" i="4"/>
  <c r="O78" i="4"/>
  <c r="O73" i="4"/>
  <c r="O34" i="4"/>
  <c r="O42" i="4"/>
  <c r="O33" i="4"/>
  <c r="O23" i="4"/>
  <c r="O84" i="4"/>
  <c r="O57" i="4"/>
  <c r="O79" i="4"/>
  <c r="O48" i="4"/>
  <c r="O55" i="4"/>
  <c r="O76" i="4"/>
  <c r="O85" i="4"/>
  <c r="O88" i="4"/>
  <c r="O77" i="4"/>
  <c r="O82" i="4"/>
  <c r="O65" i="4"/>
  <c r="O60" i="4"/>
  <c r="O31" i="4"/>
  <c r="O86" i="4"/>
  <c r="O69" i="4"/>
  <c r="O16" i="4"/>
  <c r="O37" i="4"/>
  <c r="O75" i="4"/>
  <c r="O17" i="4"/>
  <c r="O66" i="4"/>
  <c r="O19" i="4"/>
  <c r="O44" i="4"/>
  <c r="O27" i="4"/>
  <c r="O61" i="4"/>
  <c r="O39" i="4"/>
  <c r="O26" i="4"/>
  <c r="O40" i="4"/>
  <c r="O15" i="4"/>
  <c r="O30" i="4"/>
  <c r="O13" i="4"/>
  <c r="O63" i="4"/>
  <c r="O72" i="4"/>
  <c r="O11" i="4"/>
  <c r="O50" i="4"/>
  <c r="O58" i="4"/>
  <c r="O18" i="4"/>
  <c r="O52" i="4"/>
  <c r="O54" i="4"/>
  <c r="O59" i="4"/>
  <c r="O10" i="4"/>
  <c r="O5" i="4"/>
  <c r="O14" i="4"/>
  <c r="O74" i="4"/>
  <c r="O12" i="4"/>
  <c r="O49" i="4"/>
  <c r="O83" i="4"/>
  <c r="O21" i="4"/>
  <c r="O38" i="4"/>
  <c r="O70" i="4"/>
  <c r="O35" i="4"/>
  <c r="O43" i="4"/>
  <c r="O81" i="4"/>
  <c r="O6" i="4"/>
  <c r="O56" i="4"/>
  <c r="O9" i="4"/>
  <c r="O7" i="4"/>
  <c r="O71" i="4"/>
  <c r="O22" i="4"/>
  <c r="O28" i="4"/>
  <c r="O41" i="4"/>
  <c r="O4" i="4"/>
  <c r="O51" i="4"/>
  <c r="O68" i="4"/>
  <c r="O89" i="4"/>
  <c r="O47" i="4"/>
  <c r="O64" i="4"/>
  <c r="O53" i="4"/>
  <c r="O32" i="4"/>
  <c r="O105" i="3"/>
  <c r="O100" i="3"/>
  <c r="O62" i="3"/>
  <c r="O82" i="3"/>
  <c r="O73" i="3"/>
  <c r="O48" i="3"/>
  <c r="O14" i="3"/>
  <c r="O4" i="3"/>
  <c r="O95" i="3"/>
  <c r="O86" i="3"/>
  <c r="O19" i="3"/>
  <c r="O5" i="3"/>
  <c r="O75" i="3"/>
  <c r="O22" i="3"/>
  <c r="O80" i="3"/>
  <c r="O68" i="3"/>
  <c r="O46" i="3"/>
  <c r="O8" i="3"/>
  <c r="O16" i="3"/>
  <c r="O89" i="3"/>
  <c r="O6" i="3"/>
  <c r="O65" i="3"/>
  <c r="O66" i="3"/>
  <c r="O7" i="3"/>
  <c r="O36" i="3"/>
  <c r="O96" i="3"/>
  <c r="O34" i="3"/>
  <c r="O32" i="3"/>
  <c r="O13" i="3"/>
  <c r="O29" i="3"/>
  <c r="O76" i="3"/>
  <c r="O49" i="3"/>
  <c r="O24" i="3"/>
  <c r="O92" i="3"/>
  <c r="O12" i="3"/>
  <c r="O21" i="3"/>
  <c r="O55" i="3"/>
  <c r="O30" i="3"/>
  <c r="O94" i="3"/>
  <c r="O60" i="3"/>
  <c r="O39" i="3"/>
  <c r="O23" i="3"/>
  <c r="O74" i="3"/>
  <c r="O18" i="3"/>
  <c r="O85" i="3"/>
  <c r="O88" i="3"/>
  <c r="O25" i="3"/>
  <c r="O28" i="3"/>
  <c r="O35" i="3"/>
  <c r="O90" i="3"/>
  <c r="O53" i="3"/>
  <c r="O56" i="3"/>
  <c r="O31" i="3"/>
  <c r="O101" i="3"/>
  <c r="O52" i="3"/>
  <c r="O97" i="3"/>
  <c r="O50" i="3"/>
  <c r="O42" i="3"/>
  <c r="O27" i="3"/>
  <c r="O98" i="3"/>
  <c r="O61" i="3"/>
  <c r="O47" i="3"/>
  <c r="O77" i="3"/>
  <c r="O78" i="3"/>
  <c r="O69" i="3"/>
  <c r="O79" i="3"/>
  <c r="O57" i="3"/>
  <c r="O102" i="3"/>
  <c r="O104" i="3"/>
  <c r="O43" i="3"/>
  <c r="O54" i="3"/>
  <c r="O41" i="3"/>
  <c r="O59" i="3"/>
  <c r="O83" i="3"/>
  <c r="O51" i="3"/>
  <c r="O58" i="3"/>
  <c r="O44" i="3"/>
  <c r="O91" i="3"/>
  <c r="O72" i="3"/>
  <c r="O40" i="3"/>
  <c r="O63" i="3"/>
  <c r="O67" i="3"/>
  <c r="O33" i="3"/>
  <c r="O64" i="3"/>
  <c r="O93" i="3"/>
  <c r="O20" i="3"/>
  <c r="O37" i="3"/>
  <c r="O10" i="3"/>
  <c r="O26" i="3"/>
  <c r="O38" i="3"/>
  <c r="O45" i="3"/>
  <c r="O11" i="3"/>
  <c r="O70" i="3"/>
  <c r="O15" i="3"/>
  <c r="O99" i="3"/>
  <c r="O9" i="3"/>
  <c r="O87" i="3"/>
  <c r="O84" i="3"/>
  <c r="O103" i="3"/>
  <c r="O17" i="3"/>
  <c r="O81" i="3"/>
  <c r="O71" i="3"/>
  <c r="K16" i="2" l="1"/>
  <c r="K21" i="2"/>
  <c r="K23" i="2"/>
  <c r="K24" i="2"/>
  <c r="K15" i="2"/>
  <c r="R16" i="2"/>
  <c r="R21" i="2"/>
  <c r="R24" i="2"/>
  <c r="R15" i="2"/>
</calcChain>
</file>

<file path=xl/sharedStrings.xml><?xml version="1.0" encoding="utf-8"?>
<sst xmlns="http://schemas.openxmlformats.org/spreadsheetml/2006/main" count="7006" uniqueCount="1259">
  <si>
    <t xml:space="preserve">Supplementary Table 1: Spearman correlations of metadata and dietary groups to Bray-Curtis PCoA </t>
  </si>
  <si>
    <t>Meta data</t>
  </si>
  <si>
    <t>PC1</t>
  </si>
  <si>
    <t>PC2</t>
  </si>
  <si>
    <t>rho</t>
  </si>
  <si>
    <t>Pvalue</t>
  </si>
  <si>
    <t>adj.Pvalue</t>
  </si>
  <si>
    <t>Disease</t>
  </si>
  <si>
    <t>Activity</t>
  </si>
  <si>
    <t>Cohort</t>
  </si>
  <si>
    <t>Sex</t>
  </si>
  <si>
    <t>Age</t>
  </si>
  <si>
    <t>Smoking</t>
  </si>
  <si>
    <t>Alcohol Consumption</t>
  </si>
  <si>
    <t>Calprotectin</t>
  </si>
  <si>
    <t>Chao1</t>
  </si>
  <si>
    <t>Treatments</t>
  </si>
  <si>
    <t>5-ASA</t>
  </si>
  <si>
    <t>Biologics</t>
  </si>
  <si>
    <t>Corticosteroids</t>
  </si>
  <si>
    <t>Mercaptopurine</t>
  </si>
  <si>
    <t>PPIs</t>
  </si>
  <si>
    <t>Supplements</t>
  </si>
  <si>
    <t>Resection</t>
  </si>
  <si>
    <t>Dietary groups</t>
  </si>
  <si>
    <t>Alcohol</t>
  </si>
  <si>
    <t>Beans</t>
  </si>
  <si>
    <t>Breakfast Cereals</t>
  </si>
  <si>
    <t>Brown/Wholemeal Bread</t>
  </si>
  <si>
    <t>Brown Pasta</t>
  </si>
  <si>
    <t>Brown Rice</t>
  </si>
  <si>
    <t>Butter and Oils</t>
  </si>
  <si>
    <t>Coffee</t>
  </si>
  <si>
    <t>Dairy</t>
  </si>
  <si>
    <t>Dressing</t>
  </si>
  <si>
    <t>Eggs</t>
  </si>
  <si>
    <t>Fish</t>
  </si>
  <si>
    <t>Fruit</t>
  </si>
  <si>
    <t>High Sugar Foods</t>
  </si>
  <si>
    <t>Nuts</t>
  </si>
  <si>
    <t>Oily Fish</t>
  </si>
  <si>
    <t>Potatoes</t>
  </si>
  <si>
    <t>Processed Meats</t>
  </si>
  <si>
    <t>Sauces</t>
  </si>
  <si>
    <t>Soyproducts</t>
  </si>
  <si>
    <t>Sweetener</t>
  </si>
  <si>
    <t>Tea</t>
  </si>
  <si>
    <t>Vegetable</t>
  </si>
  <si>
    <t>Age of onset</t>
  </si>
  <si>
    <t>High Fibre Cereals</t>
  </si>
  <si>
    <t>Ready-made Meals</t>
  </si>
  <si>
    <t>Red Meat</t>
  </si>
  <si>
    <t>Poultry</t>
  </si>
  <si>
    <t>White Bread</t>
  </si>
  <si>
    <t>White Pasta</t>
  </si>
  <si>
    <t>White Rice</t>
  </si>
  <si>
    <t>Supplementary Table 2: Statistical comparison of alpha diversity (Chao1) between groups for the complete, Cork (Ireland) and Manitoba (Canada) cohorts.</t>
  </si>
  <si>
    <t>Chao1 Diversity</t>
  </si>
  <si>
    <t>CD active</t>
  </si>
  <si>
    <t>CD inactive</t>
  </si>
  <si>
    <t>UC active</t>
  </si>
  <si>
    <t>UC inactive</t>
  </si>
  <si>
    <t>Control</t>
  </si>
  <si>
    <t xml:space="preserve"> Minimum</t>
  </si>
  <si>
    <t xml:space="preserve"> 1st Quartile</t>
  </si>
  <si>
    <t xml:space="preserve"> Median </t>
  </si>
  <si>
    <t xml:space="preserve"> Mean   </t>
  </si>
  <si>
    <t xml:space="preserve"> 3rd Quartile</t>
  </si>
  <si>
    <t xml:space="preserve"> Maximum</t>
  </si>
  <si>
    <t>Number</t>
  </si>
  <si>
    <t>Wilcoxon Rank Sum Test</t>
  </si>
  <si>
    <t>Comparisons</t>
  </si>
  <si>
    <t>CDa  vs CDi</t>
  </si>
  <si>
    <t>ns</t>
  </si>
  <si>
    <t>UCi vs UCa</t>
  </si>
  <si>
    <t>*</t>
  </si>
  <si>
    <t>CDa vs Control</t>
  </si>
  <si>
    <t>***</t>
  </si>
  <si>
    <t>Control vs UCa</t>
  </si>
  <si>
    <t>CDi vs Control</t>
  </si>
  <si>
    <t>Control vs UCi</t>
  </si>
  <si>
    <t>CDa vs UCa</t>
  </si>
  <si>
    <t>CDi vs UCi</t>
  </si>
  <si>
    <t>CDa vs UCi</t>
  </si>
  <si>
    <t>Complete Cohort</t>
  </si>
  <si>
    <t>Cork Cohort</t>
  </si>
  <si>
    <t>Manitoba Cohort</t>
  </si>
  <si>
    <t>Chao1 Diversity:</t>
  </si>
  <si>
    <t>adj. Pvalue</t>
  </si>
  <si>
    <t>Significance</t>
  </si>
  <si>
    <t>CDi vs Uca</t>
  </si>
  <si>
    <t>**</t>
  </si>
  <si>
    <t>Bray Curtis Distances</t>
  </si>
  <si>
    <t xml:space="preserve">active UC </t>
  </si>
  <si>
    <t>active CD</t>
  </si>
  <si>
    <t>inactive UC</t>
  </si>
  <si>
    <t>inactive CD</t>
  </si>
  <si>
    <t>Active CD vs Inactive CD</t>
  </si>
  <si>
    <t>Active Inactive CD vs Active CD</t>
  </si>
  <si>
    <t>Inactive CD vs Control</t>
  </si>
  <si>
    <t>Inactive UC vs Control</t>
  </si>
  <si>
    <t>Active UC vs Inactive UC</t>
  </si>
  <si>
    <t>Active Inactive UC vs Active UC</t>
  </si>
  <si>
    <t>Inactive CD vs Active Inactive CD</t>
  </si>
  <si>
    <t>Inactive UC vs Active Inactive UC</t>
  </si>
  <si>
    <t>Inactive CD vs Inactive UC</t>
  </si>
  <si>
    <t>Active Inactive UC vs Active Inactive CD</t>
  </si>
  <si>
    <t>Active CD vs Active UC</t>
  </si>
  <si>
    <t>Complete cohort</t>
  </si>
  <si>
    <t>Comparison</t>
  </si>
  <si>
    <t>Df</t>
  </si>
  <si>
    <t>SumsOfSqs</t>
  </si>
  <si>
    <t>F.Model</t>
  </si>
  <si>
    <t>R2</t>
  </si>
  <si>
    <t>UC inactive vs CD active</t>
  </si>
  <si>
    <t>UC inactive vs CD inactive</t>
  </si>
  <si>
    <t>UC inactive vs UC active</t>
  </si>
  <si>
    <t>UC inactive vs Control</t>
  </si>
  <si>
    <t>CD active vs CD inactive</t>
  </si>
  <si>
    <t>CD active vs UC active</t>
  </si>
  <si>
    <t>CD active vs Control</t>
  </si>
  <si>
    <t>CD inactive vs UC active</t>
  </si>
  <si>
    <t>CD inactive vs Control</t>
  </si>
  <si>
    <t>UC active vs Control</t>
  </si>
  <si>
    <t>UC vs CD</t>
  </si>
  <si>
    <t>UC vs Control</t>
  </si>
  <si>
    <t>CD vs Control</t>
  </si>
  <si>
    <t>Irish vs Canadian</t>
  </si>
  <si>
    <t>Manitoba cohort</t>
  </si>
  <si>
    <t>CD active vs UC inactive</t>
  </si>
  <si>
    <t>CD vs UC</t>
  </si>
  <si>
    <t>Cork cohort</t>
  </si>
  <si>
    <t>.</t>
  </si>
  <si>
    <t>CD active vs Cotrol</t>
  </si>
  <si>
    <t>UC active vs Conrol</t>
  </si>
  <si>
    <t>PERMANOVA</t>
  </si>
  <si>
    <t>transit UC</t>
  </si>
  <si>
    <t>transit CD</t>
  </si>
  <si>
    <t>Species</t>
  </si>
  <si>
    <t>CD(n)</t>
  </si>
  <si>
    <t>Control (n)</t>
  </si>
  <si>
    <t>counts in CD</t>
  </si>
  <si>
    <t>counts in Control</t>
  </si>
  <si>
    <t>oddsRatio</t>
  </si>
  <si>
    <t>lower</t>
  </si>
  <si>
    <t>upper</t>
  </si>
  <si>
    <t>fisherP</t>
  </si>
  <si>
    <t>fisherAdjP</t>
  </si>
  <si>
    <t>logFC</t>
  </si>
  <si>
    <t>se</t>
  </si>
  <si>
    <t>pvalues</t>
  </si>
  <si>
    <t>adjPvalues</t>
  </si>
  <si>
    <t>Morganella morganii</t>
  </si>
  <si>
    <t>Fusobacterium nucleatum</t>
  </si>
  <si>
    <t>Dialister pneumosintes</t>
  </si>
  <si>
    <t>Peptoniphilus asaccharolyticus</t>
  </si>
  <si>
    <t>Lactobacillus sanfranciscensis</t>
  </si>
  <si>
    <t>Megasphaera micronuciformis</t>
  </si>
  <si>
    <t>Finegoldia magna</t>
  </si>
  <si>
    <t>Clostridium ramosum</t>
  </si>
  <si>
    <t>Eggerthella lenta</t>
  </si>
  <si>
    <t>Porphyromonas uenonis</t>
  </si>
  <si>
    <t>Abiotrophia defectiva</t>
  </si>
  <si>
    <t>Blautia glucerasea</t>
  </si>
  <si>
    <t>Ruminococcus gnavus</t>
  </si>
  <si>
    <t>Anaerococcus murdochii</t>
  </si>
  <si>
    <t>Blautia schinkii</t>
  </si>
  <si>
    <t>Peptostreptococcus stomatis</t>
  </si>
  <si>
    <t>Collinsella tanakaei</t>
  </si>
  <si>
    <t>Anaerostipes caccae</t>
  </si>
  <si>
    <t>Clostridium innocuum</t>
  </si>
  <si>
    <t>Blautia producta</t>
  </si>
  <si>
    <t>Dialister propionicifaciens</t>
  </si>
  <si>
    <t>Clostridium aldenense</t>
  </si>
  <si>
    <t>Acidaminococcus intestini</t>
  </si>
  <si>
    <t>Corynebacterium durum</t>
  </si>
  <si>
    <t>Clostridium hylemonae</t>
  </si>
  <si>
    <t>Eubacterium cylindroides</t>
  </si>
  <si>
    <t>Eubacterium sulci</t>
  </si>
  <si>
    <t>Blautia hydrogenotrophica</t>
  </si>
  <si>
    <t>Eubacterium dolichum</t>
  </si>
  <si>
    <t>Clostridium symbiosum</t>
  </si>
  <si>
    <t>Bacteroides fragilis</t>
  </si>
  <si>
    <t>Rothia dentocariosa</t>
  </si>
  <si>
    <t>Gemella haemolysans</t>
  </si>
  <si>
    <t>Anaerofustis stercorihominis</t>
  </si>
  <si>
    <t>Actinomyces graevenitzii</t>
  </si>
  <si>
    <t>Clostridium scindens</t>
  </si>
  <si>
    <t>Clostridium spiroforme</t>
  </si>
  <si>
    <t>Atopobium parvulum</t>
  </si>
  <si>
    <t>Gordonibacter pamelaeae</t>
  </si>
  <si>
    <t>Parvimonas micra</t>
  </si>
  <si>
    <t>Dialister invisus</t>
  </si>
  <si>
    <t>Veillonella dispar</t>
  </si>
  <si>
    <t>Actinomyces odontolyticus</t>
  </si>
  <si>
    <t>Rothia mucilaginosa</t>
  </si>
  <si>
    <t>Holdemania filiformis</t>
  </si>
  <si>
    <t>Streptococcus mutans</t>
  </si>
  <si>
    <t>Bifidobacterium bifidum</t>
  </si>
  <si>
    <t>Bilophila wadsworthia</t>
  </si>
  <si>
    <t>Clostridium bartlettii</t>
  </si>
  <si>
    <t>Bacteroides ovatus</t>
  </si>
  <si>
    <t>Coprobacillus cateniformis</t>
  </si>
  <si>
    <t>Turicibacter sanguinis</t>
  </si>
  <si>
    <t>Adlercreutzia equolifaciens</t>
  </si>
  <si>
    <t>Anaerofilum pentosovorans</t>
  </si>
  <si>
    <t>Ruminococcus gauvreauii</t>
  </si>
  <si>
    <t>Bifidobacterium longum</t>
  </si>
  <si>
    <t>Veillonella atypica</t>
  </si>
  <si>
    <t>Clostridium sporosphaeroides</t>
  </si>
  <si>
    <t>Eubacterium contortum</t>
  </si>
  <si>
    <t>Blautia faecis</t>
  </si>
  <si>
    <t>Parasutterella excrementihominis</t>
  </si>
  <si>
    <t>Christensenella minuta</t>
  </si>
  <si>
    <t>Blautia luti</t>
  </si>
  <si>
    <t>Bacteroides dorei</t>
  </si>
  <si>
    <t>Collinsella aerofaciens</t>
  </si>
  <si>
    <t>Bacteroides xylanisolvens</t>
  </si>
  <si>
    <t>Clostridium methylpentosum</t>
  </si>
  <si>
    <t>Flavonifractor plautii</t>
  </si>
  <si>
    <t>Eubacterium ramulus</t>
  </si>
  <si>
    <t>Butyricimonas virosa</t>
  </si>
  <si>
    <t>Coprococcus catus</t>
  </si>
  <si>
    <t>Intestinimonas butyriciproducens</t>
  </si>
  <si>
    <t>Oscillibacter valericigenes</t>
  </si>
  <si>
    <t>Alistipes shahii</t>
  </si>
  <si>
    <t>Lachnobacterium bovis</t>
  </si>
  <si>
    <t>Fusicatenibacter saccharivorans</t>
  </si>
  <si>
    <t>Gemmiger formicilis</t>
  </si>
  <si>
    <t>Roseburia hominis</t>
  </si>
  <si>
    <t>Oxalobacter formigenes</t>
  </si>
  <si>
    <t>Eubacterium siraeum</t>
  </si>
  <si>
    <t>Eubacterium coprostanoligenes</t>
  </si>
  <si>
    <t>Barnesiella intestinihominis</t>
  </si>
  <si>
    <t>Alistipes putredinis</t>
  </si>
  <si>
    <t>Clostridium populeti</t>
  </si>
  <si>
    <t>Clostridium polysaccharolyticum</t>
  </si>
  <si>
    <t>Bacteroides nordii</t>
  </si>
  <si>
    <t>Roseburia inulinivorans</t>
  </si>
  <si>
    <t>Ruminococcus albus</t>
  </si>
  <si>
    <t>Eubacterium eligens</t>
  </si>
  <si>
    <t>Clostridium aminobutyricum</t>
  </si>
  <si>
    <t>Acetanaerobacterium elongatum</t>
  </si>
  <si>
    <t>Ruminococcus flavefaciens</t>
  </si>
  <si>
    <t>Eubacterium rectale</t>
  </si>
  <si>
    <t>Victivallis vadensis</t>
  </si>
  <si>
    <t>Oscillospira guilliermondii</t>
  </si>
  <si>
    <t>Catenibacterium mitsuokai</t>
  </si>
  <si>
    <t>Faecalibacterium prausnitzii</t>
  </si>
  <si>
    <t>Eubacterium ruminantium</t>
  </si>
  <si>
    <t>Prevotella copri</t>
  </si>
  <si>
    <t>Dialister succinatiphilus</t>
  </si>
  <si>
    <t>Coprococcus eutactus</t>
  </si>
  <si>
    <t>Butyrivibrio crossotus</t>
  </si>
  <si>
    <t>UC(n)</t>
  </si>
  <si>
    <t>counts in UC</t>
  </si>
  <si>
    <t>Sutterella wadsworthensis</t>
  </si>
  <si>
    <t>Parabacteroides distasonis</t>
  </si>
  <si>
    <t>Alistipes massiliensis</t>
  </si>
  <si>
    <t>Coprobacter fastidiosus</t>
  </si>
  <si>
    <t>Odoribacter splanchnicus</t>
  </si>
  <si>
    <t>Clostridium hathewayi</t>
  </si>
  <si>
    <t>Eubacterium desmolans</t>
  </si>
  <si>
    <t>Ruminococcus obeum</t>
  </si>
  <si>
    <t>Hydrogenoanaerobacterium saccharovorans</t>
  </si>
  <si>
    <t>Clostridium leptum</t>
  </si>
  <si>
    <t>Haemophilus parainfluenzae</t>
  </si>
  <si>
    <t>Clostridium disporicum</t>
  </si>
  <si>
    <t>Clostridium ruminantium</t>
  </si>
  <si>
    <t>Methanobrevibacter smithii</t>
  </si>
  <si>
    <t>UC (n)</t>
  </si>
  <si>
    <t>counts in Healthy</t>
  </si>
  <si>
    <t>Alloprevotella rava</t>
  </si>
  <si>
    <t>Phascolarctobacterium succinatutens</t>
  </si>
  <si>
    <t>Bacteroides stercoris</t>
  </si>
  <si>
    <t>Paraprevotella clara</t>
  </si>
  <si>
    <t>Anaerococcus vaginalis</t>
  </si>
  <si>
    <t>Clostridium oroticum</t>
  </si>
  <si>
    <t>Clostridium nexile</t>
  </si>
  <si>
    <t>Dorea formicigenerans</t>
  </si>
  <si>
    <t>Pseudoflavonifractor capillosus</t>
  </si>
  <si>
    <t>Defluviitalea saccharophila</t>
  </si>
  <si>
    <t>Denitrobacterium detoxificans</t>
  </si>
  <si>
    <t>Mogibacterium neglectum</t>
  </si>
  <si>
    <t>CD patient vs Control</t>
  </si>
  <si>
    <t>ALL</t>
  </si>
  <si>
    <t>Manitoba</t>
  </si>
  <si>
    <t>Cork</t>
  </si>
  <si>
    <t>Area under the curve (AUC)</t>
  </si>
  <si>
    <t>95% CI (AUC)</t>
  </si>
  <si>
    <t>Accuracy (Acc)</t>
  </si>
  <si>
    <t>95% CI (Acc)</t>
  </si>
  <si>
    <t>No information Rate (NIR)</t>
  </si>
  <si>
    <t>P-value ( Acc &gt; NIR)</t>
  </si>
  <si>
    <t>Sensitivity</t>
  </si>
  <si>
    <t>Specificity</t>
  </si>
  <si>
    <t>Balanced Accuracy</t>
  </si>
  <si>
    <t>UC patient vs Control</t>
  </si>
  <si>
    <t>&lt;2e-16</t>
  </si>
  <si>
    <t>UC patient vs CD patient</t>
  </si>
  <si>
    <t>Feature Importance for CD patients vs Controls, both locations</t>
  </si>
  <si>
    <t>Frequency (%)</t>
  </si>
  <si>
    <t>average Gain</t>
  </si>
  <si>
    <t>weighted Gain</t>
  </si>
  <si>
    <t>relative Importance</t>
  </si>
  <si>
    <t>Eubacterium hallii</t>
  </si>
  <si>
    <t>Ruminococcus bromii</t>
  </si>
  <si>
    <t>Clostridium viride</t>
  </si>
  <si>
    <t>Olsenella uli</t>
  </si>
  <si>
    <t>Akkermansia muciniphila</t>
  </si>
  <si>
    <t>Bacteroides vulgatus</t>
  </si>
  <si>
    <t>Anaerotruncus colihominis</t>
  </si>
  <si>
    <t>Ruminococcus torques</t>
  </si>
  <si>
    <t>Parabacteroides merdae</t>
  </si>
  <si>
    <t>Desulfovibrio intestinalis</t>
  </si>
  <si>
    <t>Anaerostipes hadrus</t>
  </si>
  <si>
    <t>Alistipes finegoldii</t>
  </si>
  <si>
    <t>Bifidobacterium animalis</t>
  </si>
  <si>
    <t>Actinomyces lingnae</t>
  </si>
  <si>
    <t>Sutterella stercoricanis</t>
  </si>
  <si>
    <t>Enterorhabdus caecimuris</t>
  </si>
  <si>
    <t>Anaerovorax odorimutans</t>
  </si>
  <si>
    <t>Sporobacter termitidis</t>
  </si>
  <si>
    <t>Dehalobacterium formicoaceticum</t>
  </si>
  <si>
    <t>Bacteroides coprocola</t>
  </si>
  <si>
    <t>Clostridium thermocellum</t>
  </si>
  <si>
    <t>Bacteroides plebeius</t>
  </si>
  <si>
    <t>Lactonifactor longoviformis</t>
  </si>
  <si>
    <t>Oribacterium sinus</t>
  </si>
  <si>
    <t>Desulfovibrio piger</t>
  </si>
  <si>
    <t>Lactobacillus delbrueckii</t>
  </si>
  <si>
    <t>Slackia piriformis</t>
  </si>
  <si>
    <t>Odoribacter laneus</t>
  </si>
  <si>
    <t>Feature Importance for CD  vs UC patients, both locations</t>
  </si>
  <si>
    <t>Streptococcus agalactiae</t>
  </si>
  <si>
    <t>Feature Importance for Controls  vs UC patients, both locations</t>
  </si>
  <si>
    <t>Pairs</t>
  </si>
  <si>
    <t>Non Pairs</t>
  </si>
  <si>
    <t>Percent</t>
  </si>
  <si>
    <t>CD Active</t>
  </si>
  <si>
    <t>CD Inactive</t>
  </si>
  <si>
    <t>CD Inactive Active</t>
  </si>
  <si>
    <t>UC Active</t>
  </si>
  <si>
    <t>UC Inactive</t>
  </si>
  <si>
    <t>UC Inactive Active</t>
  </si>
  <si>
    <t>Healthy</t>
  </si>
  <si>
    <t>P-value</t>
  </si>
  <si>
    <t>odds ratio</t>
  </si>
  <si>
    <t>CD Active vs CD Inactive</t>
  </si>
  <si>
    <t>CD Active vs Control</t>
  </si>
  <si>
    <t>CD Inactive vs Control</t>
  </si>
  <si>
    <t>CD Transition vs Control</t>
  </si>
  <si>
    <t>CD Active vs CD_Transition</t>
  </si>
  <si>
    <t>CD Inactive vs CD_Transition</t>
  </si>
  <si>
    <t>UC Active vs UC Inactive</t>
  </si>
  <si>
    <t>UC Active vsControl</t>
  </si>
  <si>
    <t>UC Inactive vs Control</t>
  </si>
  <si>
    <t>UC Altering vs Control</t>
  </si>
  <si>
    <t>UC Altering vs UC Active</t>
  </si>
  <si>
    <t>UC Altering vs UC Inactive</t>
  </si>
  <si>
    <t>Decreased</t>
  </si>
  <si>
    <t>IBD vs Healthy</t>
  </si>
  <si>
    <t>Inf</t>
  </si>
  <si>
    <t>CD vs Healthy</t>
  </si>
  <si>
    <t xml:space="preserve"> Healthy vs UC</t>
  </si>
  <si>
    <t>Active vs Inactive</t>
  </si>
  <si>
    <t>Female vs Male</t>
  </si>
  <si>
    <t>Odds ratio</t>
  </si>
  <si>
    <t>Median</t>
  </si>
  <si>
    <t>Metadata</t>
  </si>
  <si>
    <t>Food groups</t>
  </si>
  <si>
    <t>AAID</t>
  </si>
  <si>
    <t>Highfibre Cereals</t>
  </si>
  <si>
    <t>Soy Products</t>
  </si>
  <si>
    <t>Manitoba(n)</t>
  </si>
  <si>
    <t>Cork(n)</t>
  </si>
  <si>
    <t>counts Manitoba</t>
  </si>
  <si>
    <t>counts Cork</t>
  </si>
  <si>
    <t>Unknown</t>
  </si>
  <si>
    <t>paired CDa  vs Cdi</t>
  </si>
  <si>
    <t>paired Uci vs Uca</t>
  </si>
  <si>
    <t>counts in Manitoba</t>
  </si>
  <si>
    <t>counts in Cork</t>
  </si>
  <si>
    <t>Cork (n)</t>
  </si>
  <si>
    <t>CD (n)</t>
  </si>
  <si>
    <t>Control(n)</t>
  </si>
  <si>
    <t>counts in Controls</t>
  </si>
  <si>
    <t>CD resected (n)</t>
  </si>
  <si>
    <t>counts CD resected</t>
  </si>
  <si>
    <t>counts UC</t>
  </si>
  <si>
    <t>counts CDnon-res</t>
  </si>
  <si>
    <t>CDnon-res(n)</t>
  </si>
  <si>
    <t>train ire, test can</t>
  </si>
  <si>
    <t>train can, test ire</t>
  </si>
  <si>
    <t>Food Group</t>
  </si>
  <si>
    <t>Median Controls</t>
  </si>
  <si>
    <t>Mean Controls</t>
  </si>
  <si>
    <t>Median IBD</t>
  </si>
  <si>
    <t>Mean IBD</t>
  </si>
  <si>
    <t>adjPvalue</t>
  </si>
  <si>
    <t>NA</t>
  </si>
  <si>
    <t>Geographic Location</t>
  </si>
  <si>
    <t>CD non-res (n)</t>
  </si>
  <si>
    <t>counts CD non-res</t>
  </si>
  <si>
    <t>yes</t>
  </si>
  <si>
    <t>no</t>
  </si>
  <si>
    <t>counts in group no</t>
  </si>
  <si>
    <t>counts in group yes</t>
  </si>
  <si>
    <t>no(n)</t>
  </si>
  <si>
    <t>yes(n)</t>
  </si>
  <si>
    <t>Proton Pump  Inhibitors</t>
  </si>
  <si>
    <t>adj Pvalue</t>
  </si>
  <si>
    <t>only significant in one location</t>
  </si>
  <si>
    <t>Increased</t>
  </si>
  <si>
    <t>Supplementary Table 3: Statistical comparison of patients with CD samples versus healthy controls using MetagenomeSeq</t>
  </si>
  <si>
    <t>Supplementary Table 4: Statistical comparison of patients with UC samples versus healthy controls using MetagenomeSeq</t>
  </si>
  <si>
    <t>Supplementary Table 5: Statistical comparison of patients with CD versus patients with UC using MetagenomeSeq</t>
  </si>
  <si>
    <t>Supplementary Table 7: Statistics for the intercontinental validation of the binary classifications</t>
  </si>
  <si>
    <t>(0.840-0.912)</t>
  </si>
  <si>
    <t>(0.863-0.947)</t>
  </si>
  <si>
    <t>(0.869-0.955)</t>
  </si>
  <si>
    <t>(0.624-0.716)</t>
  </si>
  <si>
    <t>(0.576-0.6971)</t>
  </si>
  <si>
    <t>(0.657-0.795)</t>
  </si>
  <si>
    <t>(0.848-0.920)</t>
  </si>
  <si>
    <t>(0.823-0.925)</t>
  </si>
  <si>
    <t>(0.798-0.913)</t>
  </si>
  <si>
    <t>(0.799-0.869)</t>
  </si>
  <si>
    <t>(0.817-0.903)</t>
  </si>
  <si>
    <t>(0.803-0.904)</t>
  </si>
  <si>
    <t>(0.598-0.681)</t>
  </si>
  <si>
    <t>(0.545-0.653)</t>
  </si>
  <si>
    <t>(0.582-0.717)</t>
  </si>
  <si>
    <t>(0.798-0.873)</t>
  </si>
  <si>
    <t>(0.799-0.896)</t>
  </si>
  <si>
    <t>(0.706-0.838)</t>
  </si>
  <si>
    <t>relative Abundance</t>
  </si>
  <si>
    <t>OTU 1394 Eubacterium rectale</t>
  </si>
  <si>
    <t>Increased in Controls</t>
  </si>
  <si>
    <t>OTU 1306 Faecalibacterium prausnitzii</t>
  </si>
  <si>
    <t>Increased in UC</t>
  </si>
  <si>
    <t>OTU 256 Clostridium XlVa</t>
  </si>
  <si>
    <t>OTU 101 Eubacterium eligens</t>
  </si>
  <si>
    <t>OTU 19 Clostridium ruminantium</t>
  </si>
  <si>
    <t>OTU 1901 Lachnospiraceae</t>
  </si>
  <si>
    <t>OTU 686 Clostridiales</t>
  </si>
  <si>
    <t>OTU 60 Roseburia inulinivorans</t>
  </si>
  <si>
    <t>OTU 25 Clostridium XlVa</t>
  </si>
  <si>
    <t>Increased in CD</t>
  </si>
  <si>
    <t>OTU 812 Clostridium polysaccharolyticum</t>
  </si>
  <si>
    <t>OTU 122 Acetanaerobacterium elongatum</t>
  </si>
  <si>
    <t>OTU 127 Clostridium leptum</t>
  </si>
  <si>
    <t>OTU 96 Eubacterium desmolans</t>
  </si>
  <si>
    <t>OTU 65 Parabacteroides distasonis</t>
  </si>
  <si>
    <t>OTU 1 Escherichia/Shigella</t>
  </si>
  <si>
    <t>OTU 26 Clostridium hylemonae</t>
  </si>
  <si>
    <t>OTU 1026 Lachnospiraceae</t>
  </si>
  <si>
    <t>OTU 2164 Ruminococcus albus</t>
  </si>
  <si>
    <t>OTU 129 Turicibacter sanguinis</t>
  </si>
  <si>
    <t>OTU 1731 Blautia</t>
  </si>
  <si>
    <t>OTU 908 Lachnospiraceae</t>
  </si>
  <si>
    <t>OTU 1856 Roseburia hominis</t>
  </si>
  <si>
    <t>OTU 533 Christensenella minuta</t>
  </si>
  <si>
    <t>OTU 10 Akkermansia muciniphila</t>
  </si>
  <si>
    <t>OTU 825 Clostridium oroticum</t>
  </si>
  <si>
    <t>OTU 1704 Lachnospiraceae</t>
  </si>
  <si>
    <t>OTU 1533 Lachnospiraceae</t>
  </si>
  <si>
    <t>OTU 74 Haemophilus parainfluenzae</t>
  </si>
  <si>
    <t>OTU 6 Faecalibacterium prausnitzii</t>
  </si>
  <si>
    <t>OTU 630 Bacteroides stercoris</t>
  </si>
  <si>
    <t>OTU 328 Clostridium aminobutyricum</t>
  </si>
  <si>
    <t>OTU 438 Streptococcus</t>
  </si>
  <si>
    <t>OTU 98 Clostridium XlVa</t>
  </si>
  <si>
    <t>OTU 212 Clostridiales</t>
  </si>
  <si>
    <t>OTU 2113 Lachnospiraceae</t>
  </si>
  <si>
    <t>OTU 187 Ruminococcus flavefaciens</t>
  </si>
  <si>
    <t>OTU 57 Oscillospira guilliermondii</t>
  </si>
  <si>
    <t>OTU 31 Bacteroides fragilis</t>
  </si>
  <si>
    <t>OTU 17 Lachnospiraceae</t>
  </si>
  <si>
    <t>OTU 68 Streptococcus</t>
  </si>
  <si>
    <t>OTU 1507 Fusicatenibacter saccharivorans</t>
  </si>
  <si>
    <t>OTU 1333 Lachnospiraceae</t>
  </si>
  <si>
    <t>OTU 857 Ruminococcus gnavus</t>
  </si>
  <si>
    <t>OTU 307 Holdemania filiformis</t>
  </si>
  <si>
    <t>OTU 3068 Flavonifractor plautii</t>
  </si>
  <si>
    <t>OTU 1845 Faecalibacterium prausnitzii</t>
  </si>
  <si>
    <t>OTU 13 Blautia luti</t>
  </si>
  <si>
    <t>OTU 1997 Eubacterium contortum</t>
  </si>
  <si>
    <t>OTU 102 Eggerthella lenta</t>
  </si>
  <si>
    <t>OTU 23 Parabacteroides merdae</t>
  </si>
  <si>
    <t>OTU 34 Ruminococcus bromii</t>
  </si>
  <si>
    <t>OTU 70 Clostridium ramosum</t>
  </si>
  <si>
    <t>OTU 385 Christensenella minuta</t>
  </si>
  <si>
    <t>OTU 1918 Flavonifractor plautii</t>
  </si>
  <si>
    <t>OTU 15 Bifidobacterium longum</t>
  </si>
  <si>
    <t>OTU 1073 Clostridium populeti</t>
  </si>
  <si>
    <t>OTU 175 Coprobacillus cateniformis</t>
  </si>
  <si>
    <t>OTU 1135 Bacteroides uniformis</t>
  </si>
  <si>
    <t>OTU 1817 Ruminococcus lactaris</t>
  </si>
  <si>
    <t>OTU 1687 Streptococcus</t>
  </si>
  <si>
    <t>OTU 204 Granulicatella</t>
  </si>
  <si>
    <t>OTU 332 Coprococcus catus</t>
  </si>
  <si>
    <t>OTU 2460 Lachnospiraceae</t>
  </si>
  <si>
    <t>OTU 159 Coprococcus catus</t>
  </si>
  <si>
    <t>OTU 141 Asaccharobacter</t>
  </si>
  <si>
    <t>OTU 293 Blautia faecis</t>
  </si>
  <si>
    <t>OTU 2646 Bacteroides ovatus</t>
  </si>
  <si>
    <t>OTU 33 Ruminococcaceae</t>
  </si>
  <si>
    <t>OTU 126 Clostridium innocuum</t>
  </si>
  <si>
    <t>OTU 5 Eubacterium rectale</t>
  </si>
  <si>
    <t>OTU 261 Unclassified</t>
  </si>
  <si>
    <t>OTU 75 Ruminococcaceae</t>
  </si>
  <si>
    <t>OTU 287 Acetanaerobacterium elongatum</t>
  </si>
  <si>
    <t>OTU 1739 Clostridiales</t>
  </si>
  <si>
    <t>OTU 200 Clostridiales</t>
  </si>
  <si>
    <t>OTU 1823 Ruminococcus torques</t>
  </si>
  <si>
    <t>OTU 415 Blautia producta</t>
  </si>
  <si>
    <t>OTU 1282 Clostridium hathewayi</t>
  </si>
  <si>
    <t>OTU 211 Clostridium spiroforme</t>
  </si>
  <si>
    <t>OTU 82 Oscillibacter valericigenes</t>
  </si>
  <si>
    <t>OTU 44 Clostridium disporicum</t>
  </si>
  <si>
    <t>OTU 2914 Lachnospiraceae</t>
  </si>
  <si>
    <t>OTU 531 Clostridium XlVa</t>
  </si>
  <si>
    <t>OTU 1579 Lachnospiraceae</t>
  </si>
  <si>
    <t>OTU 1415 Clostridium sporosphaeroides</t>
  </si>
  <si>
    <t>OTU 7 Faecalibacterium prausnitzii</t>
  </si>
  <si>
    <t>OTU 490 Lachnospiraceae</t>
  </si>
  <si>
    <t>OTU 182 Clostridium XlVa</t>
  </si>
  <si>
    <t>OTU 51 Lachnospiraceae</t>
  </si>
  <si>
    <t>OTU 410 Clostridium sporosphaeroides</t>
  </si>
  <si>
    <t>OTU 1205 Bifidobacterium</t>
  </si>
  <si>
    <t>OTU 21 Gemmiger formicilis</t>
  </si>
  <si>
    <t>OTU 326 Eubacterium desmolans</t>
  </si>
  <si>
    <t>OTU 135 Intestinimonas butyriciproducens</t>
  </si>
  <si>
    <t>OTU 1544 Alistipes massiliensis</t>
  </si>
  <si>
    <t>OTU 29 Bacteroides cellulosilyticus</t>
  </si>
  <si>
    <t>OTU 45 Ruminococcus albus</t>
  </si>
  <si>
    <t>OTU 18 Collinsella aerofaciens</t>
  </si>
  <si>
    <t>OTU 1151 Lachnospiraceae</t>
  </si>
  <si>
    <t>OTU 289 Clostridium XlVa</t>
  </si>
  <si>
    <t>OTU 9 Alistipes putredinis</t>
  </si>
  <si>
    <t>OTU 69 Oscillibacter valericigenes</t>
  </si>
  <si>
    <t>OTU 50 Bilophila wadsworthia</t>
  </si>
  <si>
    <t>OTU 608 Lachnospiraceae</t>
  </si>
  <si>
    <t>OTU 2 Blautia</t>
  </si>
  <si>
    <t>OTU 248 Oscillibacter valericigenes</t>
  </si>
  <si>
    <t>OTU 39 Faecalibacterium prausnitzii</t>
  </si>
  <si>
    <t>OTU 35 Clostridium bartlettii</t>
  </si>
  <si>
    <t>OTU 507 Clostridium viride</t>
  </si>
  <si>
    <t>OTU 419 Erysipelotrichaceae</t>
  </si>
  <si>
    <t>OTU 209 Lachnospiraceae</t>
  </si>
  <si>
    <t>OTU 713 Lachnospiraceae</t>
  </si>
  <si>
    <t>OTU 161 Lactococcus</t>
  </si>
  <si>
    <t>OTU 191 Flavonifractor plautii</t>
  </si>
  <si>
    <t>OTU 530 Dorea formicigenerans</t>
  </si>
  <si>
    <t>OTU 2359 Clostridiales</t>
  </si>
  <si>
    <t>OTU 431 Unclassified</t>
  </si>
  <si>
    <t>OTU 971 Lachnospiraceae</t>
  </si>
  <si>
    <t>OTU 130 Clostridium nexile</t>
  </si>
  <si>
    <t>OTU 1259 Lachnospiraceae</t>
  </si>
  <si>
    <t>OTU 2597 Lachnospiraceae</t>
  </si>
  <si>
    <t>OTU 16 Anaerostipes hadrus</t>
  </si>
  <si>
    <t>OTU 369 Ruminococcus obeum</t>
  </si>
  <si>
    <t>OTU 1679 Clostridium oroticum</t>
  </si>
  <si>
    <t>OTU 4 Bacteroides uniformis</t>
  </si>
  <si>
    <t>OTU 888 Lachnospiraceae</t>
  </si>
  <si>
    <t>OTU 1276 Alistipes finegoldii</t>
  </si>
  <si>
    <t>OTU 83 Lachnospiraceae</t>
  </si>
  <si>
    <t>OTU 168 Clostridiales</t>
  </si>
  <si>
    <t>OTU 1065 Flavonifractor</t>
  </si>
  <si>
    <t>OTU 137 Clostridium IV</t>
  </si>
  <si>
    <t>OTU 590 Unclassified</t>
  </si>
  <si>
    <t>OTU 3 Bacteroides vulgatus</t>
  </si>
  <si>
    <t>OTU 110 Flavonifractor plautii</t>
  </si>
  <si>
    <t>OTU 81 Clostridium leptum</t>
  </si>
  <si>
    <t>OTU 22 Phascolarctobacterium faecium</t>
  </si>
  <si>
    <t>OTU 217 Lactobacillus</t>
  </si>
  <si>
    <t>OTU 67 Bacteroides plebeius</t>
  </si>
  <si>
    <t>OTU 1476 Veillonella atypica</t>
  </si>
  <si>
    <t>OTU 398 Unclassified</t>
  </si>
  <si>
    <t>OTU 396 Unclassified</t>
  </si>
  <si>
    <t>OTU 1142 Lachnospiraceae</t>
  </si>
  <si>
    <t>OTU 56 Barnesiella intestinihominis</t>
  </si>
  <si>
    <t>OTU 148 Clostridium sporosphaeroides</t>
  </si>
  <si>
    <t>OTU 2585 Ruminococcaceae</t>
  </si>
  <si>
    <t>OTU 363 Gordonibacter pamelaeae</t>
  </si>
  <si>
    <t>OTU 2920 Clostridium hathewayi</t>
  </si>
  <si>
    <t>OTU 344 Streptococcus</t>
  </si>
  <si>
    <t>OTU 350 Ruminococcaceae</t>
  </si>
  <si>
    <t>OTU 87 Ruminococcaceae</t>
  </si>
  <si>
    <t>OTU 408 Clostridium methylpentosum</t>
  </si>
  <si>
    <t>OTU 2270 Lachnospiraceae</t>
  </si>
  <si>
    <t>OTU 155 Ruminococcus callidus</t>
  </si>
  <si>
    <t>OTU 393 Clostridium methylpentosum</t>
  </si>
  <si>
    <t>OTU 42 Ruminococcus torques</t>
  </si>
  <si>
    <t>OTU 511 Bacteroides nordii</t>
  </si>
  <si>
    <t>OTU 2058 Lachnospiraceae</t>
  </si>
  <si>
    <t>OTU 8 Dialister invisus</t>
  </si>
  <si>
    <t>OTU 388 Lachnospiraceae</t>
  </si>
  <si>
    <t>OTU 806 Ruminococcaceae</t>
  </si>
  <si>
    <t>OTU 1958 Lachnospiraceae</t>
  </si>
  <si>
    <t>OTU 2797 Faecalibacterium prausnitzii</t>
  </si>
  <si>
    <t>OTU 1174 Lachnospiraceae</t>
  </si>
  <si>
    <t>OTU 73 Sutterella wadsworthensis</t>
  </si>
  <si>
    <t>OTU 389 Ruminococcaceae</t>
  </si>
  <si>
    <t>OTU 715 Clostridium symbiosum</t>
  </si>
  <si>
    <t>OTU 27 Streptococcus</t>
  </si>
  <si>
    <t>OTU 190 Bifidobacterium animalis</t>
  </si>
  <si>
    <t>OTU 2182 Lachnospiraceae</t>
  </si>
  <si>
    <t>OTU 358 Peptostreptococcus stomatis</t>
  </si>
  <si>
    <t>OTU 1625 Bacteroides ovatus</t>
  </si>
  <si>
    <t>OTU 479 Flavonifractor plautii</t>
  </si>
  <si>
    <t>OTU 43 Clostridiales</t>
  </si>
  <si>
    <t>OTU 382 Clostridium hylemonae</t>
  </si>
  <si>
    <t>OTU 11 Eubacterium hallii</t>
  </si>
  <si>
    <t>OTU 844 Clostridium aldenense</t>
  </si>
  <si>
    <t>OTU 144 Clostridium scindens</t>
  </si>
  <si>
    <t>OTU 569 Ruminococcaceae</t>
  </si>
  <si>
    <t>OTU 95 Alphaproteobacteria</t>
  </si>
  <si>
    <t>OTU 1776 Bacteroides uniformis</t>
  </si>
  <si>
    <t>OTU 145 Eubacterium ramulus</t>
  </si>
  <si>
    <t>OTU 486 Ruminococcaceae</t>
  </si>
  <si>
    <t>OTU 1137 Bacteroides ovatus</t>
  </si>
  <si>
    <t>OTU 2769 Bacteroides</t>
  </si>
  <si>
    <t>OTU 1838 Lachnospiraceae</t>
  </si>
  <si>
    <t>OTU 167 Ruminococcaceae</t>
  </si>
  <si>
    <t>OTU 24 Dorea longicatena</t>
  </si>
  <si>
    <t>OTU 30 Bacteroides stercoris</t>
  </si>
  <si>
    <t>OTU 186 Lachnospiraceae</t>
  </si>
  <si>
    <t>OTU 1062 Ruminococcaceae</t>
  </si>
  <si>
    <t>OTU 558 Intestinimonas butyriciproducens</t>
  </si>
  <si>
    <t>OTU 107 Paraprevotella clara</t>
  </si>
  <si>
    <t>OTU 1430 Blautia luti</t>
  </si>
  <si>
    <t>OTU 149 Eubacterium ventriosum</t>
  </si>
  <si>
    <t>OTU 195 Flavonifractor plautii</t>
  </si>
  <si>
    <t>OTU 3131 Actinomyces lingnae</t>
  </si>
  <si>
    <t>OTU 2342 Ruminococcus obeum</t>
  </si>
  <si>
    <t>OTU 281 Streptococcus mutans</t>
  </si>
  <si>
    <t>OTU 2735 Lachnobacterium bovis</t>
  </si>
  <si>
    <t>OTU 300 Flavonifractor plautii</t>
  </si>
  <si>
    <t>OTU 1132 Bacteroides uniformis</t>
  </si>
  <si>
    <t>OTU 193 Anaerofilum pentosovorans</t>
  </si>
  <si>
    <t>OTU 282 Eubacterium dolichum</t>
  </si>
  <si>
    <t>OTU 202 Alistipes indistinctus</t>
  </si>
  <si>
    <t>OTU 442 Rothia dentocariosa</t>
  </si>
  <si>
    <t>OTU 288 Oscillospira guilliermondii</t>
  </si>
  <si>
    <t>OTU 905 Ruminococcaceae</t>
  </si>
  <si>
    <t>OTU 66 Veillonella dispar</t>
  </si>
  <si>
    <t>OTU 37 Ruminococcaceae</t>
  </si>
  <si>
    <t>OTU 128 Ruminococcaceae</t>
  </si>
  <si>
    <t>OTU 38 Prevotella copri</t>
  </si>
  <si>
    <t>OTU 322 Clostridiales</t>
  </si>
  <si>
    <t>OTU 1402 Anaerostipes hadrus</t>
  </si>
  <si>
    <t>OTU 2609 Blautia glucerasea</t>
  </si>
  <si>
    <t>OTU 540 Bacteroides</t>
  </si>
  <si>
    <t>OTU 113 Clostridium lactatifermentans</t>
  </si>
  <si>
    <t>OTU 1514 Roseburia inulinivorans</t>
  </si>
  <si>
    <t>OTU 54 Collinsella</t>
  </si>
  <si>
    <t>OTU 106 Clostridium XlVa</t>
  </si>
  <si>
    <t>OTU 94 Denitrobacterium detoxificans</t>
  </si>
  <si>
    <t>OTU 88 Odoribacter splanchnicus</t>
  </si>
  <si>
    <t>OTU 20 Bacteroides xylanisolvens</t>
  </si>
  <si>
    <t>OTU 61 Acidaminococcus intestini</t>
  </si>
  <si>
    <t>OTU 3003 Prevotella copri</t>
  </si>
  <si>
    <t>OTU 418 Desulfovibrio intestinalis</t>
  </si>
  <si>
    <t>OTU 103 Prevotella</t>
  </si>
  <si>
    <t>OTU 255 Lachnospiraceae</t>
  </si>
  <si>
    <t>OTU 99 Catenibacterium mitsuokai</t>
  </si>
  <si>
    <t>OTU 1340 Ruminococcus gnavus</t>
  </si>
  <si>
    <t>OTU 36 Clostridium XVIII</t>
  </si>
  <si>
    <t>OTU 1598 Lachnospiraceae</t>
  </si>
  <si>
    <t>OTU 577 Christensenella minuta</t>
  </si>
  <si>
    <t>OTU 302 Ruminococcaceae</t>
  </si>
  <si>
    <t>OTU 1364 Eubacterium rectale</t>
  </si>
  <si>
    <t>OTU 237 Clostridiales</t>
  </si>
  <si>
    <t>OTU 1922 Clostridium leptum</t>
  </si>
  <si>
    <t>OTU 245 Intestinimonas butyriciproducens</t>
  </si>
  <si>
    <t>OTU 41 Klebsiella</t>
  </si>
  <si>
    <t>OTU 1456 Unclassified</t>
  </si>
  <si>
    <t>OTU 2111 Lachnospiraceae</t>
  </si>
  <si>
    <t>OTU 337 Butyricimonas virosa</t>
  </si>
  <si>
    <t>OTU 434 Ruminococcaceae</t>
  </si>
  <si>
    <t>OTU 1866 Eubacterium hallii</t>
  </si>
  <si>
    <t>OTU 85 Alistipes</t>
  </si>
  <si>
    <t>OTU 687 Bacteroides vulgatus</t>
  </si>
  <si>
    <t>OTU 1852 Streptophyta</t>
  </si>
  <si>
    <t>OTU 931 Bacteroides dorei</t>
  </si>
  <si>
    <t>OTU 1318 Faecalibacterium prausnitzii</t>
  </si>
  <si>
    <t>OTU 595 Eubacterium</t>
  </si>
  <si>
    <t>OTU 233 Unclassified</t>
  </si>
  <si>
    <t>OTU 448 Parvimonas micra</t>
  </si>
  <si>
    <t>OTU 2329 Pseudobutyrivibrio</t>
  </si>
  <si>
    <t>OTU 887 Lachnospiraceae</t>
  </si>
  <si>
    <t>OTU 2389 Clostridium scindens</t>
  </si>
  <si>
    <t>OTU 3070 Lachnospiraceae</t>
  </si>
  <si>
    <t>OTU 2941 Clostridiales</t>
  </si>
  <si>
    <t>OTU 91 Alistipes shahii</t>
  </si>
  <si>
    <t>OTU 454 Oscillibacter valericigenes</t>
  </si>
  <si>
    <t>OTU 528 Clostridium leptum</t>
  </si>
  <si>
    <t>OTU 397 Bacteroides dorei</t>
  </si>
  <si>
    <t>OTU 100 Eubacterium eligens</t>
  </si>
  <si>
    <t>OTU 49 Unclassified</t>
  </si>
  <si>
    <t>OTU 1642 Lachnospiraceae</t>
  </si>
  <si>
    <t>OTU 2100 Clostridiales</t>
  </si>
  <si>
    <t>OTU 458 Clostridiales</t>
  </si>
  <si>
    <t>OTU 232 Anaerostipes caccae</t>
  </si>
  <si>
    <t>OTU 750 Christensenella minuta</t>
  </si>
  <si>
    <t>OTU 58 Clostridiales</t>
  </si>
  <si>
    <t>OTU 2583 Faecalibacterium prausnitzii</t>
  </si>
  <si>
    <t>OTU 452 Anaerofilum pentosovorans</t>
  </si>
  <si>
    <t>OTU 884 Ruminococcaceae</t>
  </si>
  <si>
    <t>OTU 1874 Lachnospiraceae</t>
  </si>
  <si>
    <t>OTU 1405 Bacteroides ovatus</t>
  </si>
  <si>
    <t>OTU 2053 Oscillospira guilliermondii</t>
  </si>
  <si>
    <t>OTU 64 Parasutterella excrementihominis</t>
  </si>
  <si>
    <t>OTU 1709 Clostridium XlVa</t>
  </si>
  <si>
    <t>OTU 1179 Eubacterium desmolans</t>
  </si>
  <si>
    <t>OTU 221 Clostridium lactatifermentans</t>
  </si>
  <si>
    <t>OTU 164 Lactobacillus</t>
  </si>
  <si>
    <t>OTU 1184 Faecalibacterium prausnitzii</t>
  </si>
  <si>
    <t>OTU 473 Atopobium parvulum</t>
  </si>
  <si>
    <t>OTU 12 Bifidobacterium</t>
  </si>
  <si>
    <t>OTU 276 Victivallis vadensis</t>
  </si>
  <si>
    <t>OTU 576 Allisonella histaminiformans</t>
  </si>
  <si>
    <t>OTU 277 Clostridium populeti</t>
  </si>
  <si>
    <t>OTU 1019 Parabacteroides distasonis</t>
  </si>
  <si>
    <t>OTU 310 Erysipelotrichaceae</t>
  </si>
  <si>
    <t>OTU 2250 Clostridiales</t>
  </si>
  <si>
    <t>OTU 2416 Lachnospiraceae</t>
  </si>
  <si>
    <t>OTU 71 Ruminococcaceae</t>
  </si>
  <si>
    <t>OTU 847 Blautia glucerasea</t>
  </si>
  <si>
    <t>OTU 970 Akkermansia muciniphila</t>
  </si>
  <si>
    <t>OTU 1826 Eubacterium rectale</t>
  </si>
  <si>
    <t>OTU 109 Eubacterium ruminantium</t>
  </si>
  <si>
    <t>OTU 59 Clostridium hiranonis</t>
  </si>
  <si>
    <t>OTU 1697 Coprococcus eutactus</t>
  </si>
  <si>
    <t>OTU 1079 Lachnospiraceae</t>
  </si>
  <si>
    <t>OTU 371 Ruminococcaceae</t>
  </si>
  <si>
    <t>OTU 14 Alistipes</t>
  </si>
  <si>
    <t>OTU 80 Bacteroides massiliensis</t>
  </si>
  <si>
    <t>OTU 879 Lachnospiraceae</t>
  </si>
  <si>
    <t>OTU 1675 Flavonifractor plautii</t>
  </si>
  <si>
    <t>OTU 181 Lactobacillus</t>
  </si>
  <si>
    <t>OTU 290 Gemella haemolysans</t>
  </si>
  <si>
    <t>OTU 2127 Clostridiales</t>
  </si>
  <si>
    <t>OTU 313 Anaerotruncus colihominis</t>
  </si>
  <si>
    <t>OTU 372 Coprobacillus cateniformis</t>
  </si>
  <si>
    <t>OTU 120 Bacteroides eggerthii</t>
  </si>
  <si>
    <t>OTU 2135 Faecalibacterium prausnitzii</t>
  </si>
  <si>
    <t>OTU 62 Clostridium leptum</t>
  </si>
  <si>
    <t>OTU 236 Enterorhabdus caecimuris</t>
  </si>
  <si>
    <t>OTU 481 Clostridia</t>
  </si>
  <si>
    <t>OTU 97 Bifidobacterium bifidum</t>
  </si>
  <si>
    <t>OTU 1060 Ruminococcus bromii</t>
  </si>
  <si>
    <t>OTU 2326 Ruminococcaceae</t>
  </si>
  <si>
    <t>OTU 131 Eubacterium cylindroides</t>
  </si>
  <si>
    <t>OTU 449 Adlercreutzia equolifaciens</t>
  </si>
  <si>
    <t>OTU 425 Bacteroides salyersiae</t>
  </si>
  <si>
    <t>OTU 152 Alistipes indistinctus</t>
  </si>
  <si>
    <t>OTU 171 Unclassified</t>
  </si>
  <si>
    <t>OTU 1609 Eubacterium rectale</t>
  </si>
  <si>
    <t>OTU 258 Intestinimonas butyriciproducens</t>
  </si>
  <si>
    <t>OTU 2223 Clostridiales</t>
  </si>
  <si>
    <t>OTU 169 Clostridium lactatifermentans</t>
  </si>
  <si>
    <t>OTU 223 Unclassified</t>
  </si>
  <si>
    <t>OTU 603 Clostridium methylpentosum</t>
  </si>
  <si>
    <t>OTU 485 Lachnospiraceae</t>
  </si>
  <si>
    <t>OTU 543 Olsenella uli</t>
  </si>
  <si>
    <t>OTU 753 Clostridiales</t>
  </si>
  <si>
    <t>OTU 1968 Eubacterium hallii</t>
  </si>
  <si>
    <t>OTU 1381 Eubacterium hallii</t>
  </si>
  <si>
    <t>OTU 3110 Lachnospiraceae</t>
  </si>
  <si>
    <t>OTU 670 Bacteroides ovatus</t>
  </si>
  <si>
    <t>OTU 1596 Clostridium XlVa</t>
  </si>
  <si>
    <t>OTU 3054 Lachnospiraceae</t>
  </si>
  <si>
    <t>OTU 46 Enterococcus</t>
  </si>
  <si>
    <t>OTU 351 Rothia mucilaginosa</t>
  </si>
  <si>
    <t>OTU 1897 Fusicatenibacter saccharivorans</t>
  </si>
  <si>
    <t>OTU 836 Clostridium baratii</t>
  </si>
  <si>
    <t>OTU 108 Unclassified</t>
  </si>
  <si>
    <t>OTU 1246 Blautia schinkii</t>
  </si>
  <si>
    <t>OTU 117 Lactobacillus</t>
  </si>
  <si>
    <t>OTU 213 Prevotella copri</t>
  </si>
  <si>
    <t>OTU 309 Ruminococcaceae</t>
  </si>
  <si>
    <t>OTU 1660 Clostridium lactatifermentans</t>
  </si>
  <si>
    <t>OTU 1608 Ruminococcaceae</t>
  </si>
  <si>
    <t>OTU 229 Lachnospiraceae</t>
  </si>
  <si>
    <t>OTU 786 Mogibacterium neglectum</t>
  </si>
  <si>
    <t>OTU 1864 Bacteroides</t>
  </si>
  <si>
    <t>OTU 830 Clostridium leptum</t>
  </si>
  <si>
    <t>OTU 201 Slackia isoflavoniconvertens</t>
  </si>
  <si>
    <t>OTU 541 Actinomyces odontolyticus</t>
  </si>
  <si>
    <t>OTU 1973 Alistipes</t>
  </si>
  <si>
    <t>OTU 1794 Clostridiales</t>
  </si>
  <si>
    <t>OTU 1419 Clostridiales</t>
  </si>
  <si>
    <t>OTU 1812 Ruminococcaceae</t>
  </si>
  <si>
    <t>OTU 303 Butyricimonas virosa</t>
  </si>
  <si>
    <t>OTU 373 Citrobacter</t>
  </si>
  <si>
    <t>OTU 2122 Lachnospiraceae</t>
  </si>
  <si>
    <t>OTU 2604 Faecalibacterium prausnitzii</t>
  </si>
  <si>
    <t>OTU 184 Coprobacter fastidiosus</t>
  </si>
  <si>
    <t>OTU 3098 Eubacterium ramulus</t>
  </si>
  <si>
    <t>OTU 266 Flavonifractor plautii</t>
  </si>
  <si>
    <t>OTU 462 Clostridiales</t>
  </si>
  <si>
    <t>OTU 1308 Christensenella minuta</t>
  </si>
  <si>
    <t>OTU 506 Intestinimonas butyriciproducens</t>
  </si>
  <si>
    <t>OTU 447 Ruminococcaceae</t>
  </si>
  <si>
    <t>OTU 1165 Lachnospiraceae</t>
  </si>
  <si>
    <t>OTU 134 Eubacterium coprostanoligenes</t>
  </si>
  <si>
    <t>OTU 1860 Ruminococcaceae</t>
  </si>
  <si>
    <t>OTU 424 Unclassified</t>
  </si>
  <si>
    <t>OTU 981 Dehalobacterium formicoaceticum</t>
  </si>
  <si>
    <t>OTU 1891 Alistipes putredinis</t>
  </si>
  <si>
    <t>OTU 355 Coprococcus catus</t>
  </si>
  <si>
    <t>OTU 1444 Blautia hydrogenotrophica</t>
  </si>
  <si>
    <t>OTU 2621 Ruminococcaceae</t>
  </si>
  <si>
    <t>OTU 1634 Lachnospiraceae</t>
  </si>
  <si>
    <t>OTU 304 Ruminococcaceae</t>
  </si>
  <si>
    <t>OTU 238 Coriobacteriaceae</t>
  </si>
  <si>
    <t>OTU 2716 Eubacterium hallii</t>
  </si>
  <si>
    <t>OTU 119 Eubacterium biforme</t>
  </si>
  <si>
    <t>OTU 498 Bacteroides clarus</t>
  </si>
  <si>
    <t>OTU 524 Unclassified</t>
  </si>
  <si>
    <t>OTU 1312 Clostridiales</t>
  </si>
  <si>
    <t>OTU 381 Lachnospiraceae</t>
  </si>
  <si>
    <t>OTU 244 Lachnospiraceae</t>
  </si>
  <si>
    <t>OTU 2203 Bacteroides uniformis</t>
  </si>
  <si>
    <t>OTU 422 Clostridium methylpentosum</t>
  </si>
  <si>
    <t>OTU 3090 Clostridiales</t>
  </si>
  <si>
    <t>OTU 1871 Lachnospiraceae</t>
  </si>
  <si>
    <t>OTU 1448 Bacteroides ovatus</t>
  </si>
  <si>
    <t>OTU 173 Clostridiales</t>
  </si>
  <si>
    <t>OTU 2066 Lachnospiraceae</t>
  </si>
  <si>
    <t>OTU 1894 Clostridiales</t>
  </si>
  <si>
    <t>OTU 966 Bacteroides fragilis</t>
  </si>
  <si>
    <t>OTU 32 Eubacterium coprostanoligenes</t>
  </si>
  <si>
    <t>OTU 89 Sutterella stercoricanis</t>
  </si>
  <si>
    <t>OTU 270 Streptophyta</t>
  </si>
  <si>
    <t>OTU 55 Alistipes finegoldii</t>
  </si>
  <si>
    <t>OTU 77 Ruminococcaceae</t>
  </si>
  <si>
    <t>OTU 199 Burkholderiales</t>
  </si>
  <si>
    <t>OTU 334 Clostridium IV</t>
  </si>
  <si>
    <t>OTU 160 Alphaproteobacteria</t>
  </si>
  <si>
    <t>OTU 711 Ruminococcaceae</t>
  </si>
  <si>
    <t>OTU 455 Clostridiales</t>
  </si>
  <si>
    <t>OTU 146 Unclassified</t>
  </si>
  <si>
    <t>OTU 1224 Oscillibacter valericigenes</t>
  </si>
  <si>
    <t>OTU 1526 Eubacterium ramulus</t>
  </si>
  <si>
    <t>OTU 1454 Alistipes putredinis</t>
  </si>
  <si>
    <t>OTU 820 Scardovia wiggsiae</t>
  </si>
  <si>
    <t>OTU 222 Clostridium butyricum</t>
  </si>
  <si>
    <t>OTU 297 Oscillibacter valericigenes</t>
  </si>
  <si>
    <t>OTU 1593 Eubacterium rectale</t>
  </si>
  <si>
    <t>OTU 641 Eubacterium dolichum</t>
  </si>
  <si>
    <t>OTU 2386 Ruminococcaceae</t>
  </si>
  <si>
    <t>OTU 121 Desulfovibrio piger</t>
  </si>
  <si>
    <t>OTU 1813 Lachnospiraceae</t>
  </si>
  <si>
    <t>OTU 453 Clostridium XlVa</t>
  </si>
  <si>
    <t>OTU 747 Ruminococcaceae</t>
  </si>
  <si>
    <t>OTU 664 Butyricimonas virosa</t>
  </si>
  <si>
    <t>OTU 40 Bacteroides coprocola</t>
  </si>
  <si>
    <t>OTU 1108 Lachnospiraceae</t>
  </si>
  <si>
    <t>OTU 1960 Ruminococcaceae</t>
  </si>
  <si>
    <t>OTU 2531 Lachnospiraceae</t>
  </si>
  <si>
    <t>OTU 1543 Eubacterium ramulus</t>
  </si>
  <si>
    <t>OTU 457 Butyricimonas virosa</t>
  </si>
  <si>
    <t>OTU 311 Clostridium leptum</t>
  </si>
  <si>
    <t>OTU 2303 Blautia hydrogenotrophica</t>
  </si>
  <si>
    <t>OTU 118 Eubacterium coprostanoligenes</t>
  </si>
  <si>
    <t>OTU 1649 Ruminococcaceae</t>
  </si>
  <si>
    <t>OTU 1807 Oscillospira guilliermondii</t>
  </si>
  <si>
    <t>OTU 28 Methanobrevibacter smithii</t>
  </si>
  <si>
    <t>OTU 947 Lachnospiraceae</t>
  </si>
  <si>
    <t>OTU 2274 Lachnospiraceae</t>
  </si>
  <si>
    <t>OTU 53 Megamonas funiformis</t>
  </si>
  <si>
    <t>OTU 565 Clostridiales</t>
  </si>
  <si>
    <t>OTU 529 Clostridiales</t>
  </si>
  <si>
    <t>OTU 599 Ruminococcaceae</t>
  </si>
  <si>
    <t>OTU 535 Clostridium leptum</t>
  </si>
  <si>
    <t>OTU 679 Hydrogenoanaerobacterium saccharovorans</t>
  </si>
  <si>
    <t>OTU 523 Clostridium innocuum</t>
  </si>
  <si>
    <t>OTU 1816 Clostridiales</t>
  </si>
  <si>
    <t>OTU 561 Ruminococcaceae</t>
  </si>
  <si>
    <t>OTU 1778 Faecalibacterium prausnitzii</t>
  </si>
  <si>
    <t>OTU 90 Clostridium sensu stricto</t>
  </si>
  <si>
    <t>OTU 315 Ruminococcaceae</t>
  </si>
  <si>
    <t>OTU 3041 Lachnospiraceae</t>
  </si>
  <si>
    <t>OTU 554 Intestinimonas butyriciproducens</t>
  </si>
  <si>
    <t>OTU 1556 Clostridiales</t>
  </si>
  <si>
    <t>OTU 436 Anaerovorax odorimutans</t>
  </si>
  <si>
    <t>OTU 426 Clostridiales</t>
  </si>
  <si>
    <t>OTU 584 Unclassified</t>
  </si>
  <si>
    <t>OTU 757 Ruminococcaceae</t>
  </si>
  <si>
    <t>OTU 1719 Clostridiales</t>
  </si>
  <si>
    <t>OTU 432 Oscillibacter</t>
  </si>
  <si>
    <t>OTU 93 Coriobacteriaceae</t>
  </si>
  <si>
    <t>OTU 198 Clostridium XlVb</t>
  </si>
  <si>
    <t>OTU 227 Ruminococcaceae</t>
  </si>
  <si>
    <t>OTU 1049 Clostridium IV</t>
  </si>
  <si>
    <t>OTU 1378 Pseudoflavonifractor capillosus</t>
  </si>
  <si>
    <t>OTU 208 Ruminococcaceae</t>
  </si>
  <si>
    <t>OTU 2498 Oscillospira guilliermondii</t>
  </si>
  <si>
    <t>OTU 545 Eubacterium</t>
  </si>
  <si>
    <t>OTU 273 Unclassified</t>
  </si>
  <si>
    <t>OTU 904 Hydrogenoanaerobacterium saccharovorans</t>
  </si>
  <si>
    <t>OTU 1673 Ruminococcaceae</t>
  </si>
  <si>
    <t>OTU 2023 Pseudoflavonifractor capillosus</t>
  </si>
  <si>
    <t>OTU 374 Eubacterium hallii</t>
  </si>
  <si>
    <t>OTU 1701 Clostridiales</t>
  </si>
  <si>
    <t>OTU 429 Clostridiales</t>
  </si>
  <si>
    <t>OTU 271 Veillonellaceae</t>
  </si>
  <si>
    <t>OTU 274 Unclassified</t>
  </si>
  <si>
    <t>OTU 63 Clostridiales</t>
  </si>
  <si>
    <t>OTU 520 Anaerofustis stercorihominis</t>
  </si>
  <si>
    <t>OTU 708 Ruminococcus bromii</t>
  </si>
  <si>
    <t>OTU 1711 Unclassified</t>
  </si>
  <si>
    <t>OTU 587 Solobacterium moorei</t>
  </si>
  <si>
    <t>OTU 1166 Lachnospiraceae</t>
  </si>
  <si>
    <t>OTU 249 Paraprevotella clara</t>
  </si>
  <si>
    <t>OTU 116 Ruminococcus albus</t>
  </si>
  <si>
    <t>OTU 2737 Prevotella copri</t>
  </si>
  <si>
    <t>OTU 1375 Anaerofustis stercorihominis</t>
  </si>
  <si>
    <t>OTU 446 Anaerotruncus colihominis</t>
  </si>
  <si>
    <t>OTU 772 Lachnospiraceae</t>
  </si>
  <si>
    <t>OTU 176 Parabacteroides goldsteinii</t>
  </si>
  <si>
    <t>OTU 325 Clostridium IV</t>
  </si>
  <si>
    <t>OTU 773 Clostridium methylpentosum</t>
  </si>
  <si>
    <t>OTU 517 Desulfovibrionales</t>
  </si>
  <si>
    <t>OTU 1404 Bacteroides stercorirosoris</t>
  </si>
  <si>
    <t>OTU 500 Ruminococcaceae</t>
  </si>
  <si>
    <t>OTU 2623 Escherichia/Shigella</t>
  </si>
  <si>
    <t>OTU 435 Anaerococcus vaginalis</t>
  </si>
  <si>
    <t>OTU 2927 Flavonifractor plautii</t>
  </si>
  <si>
    <t>OTU 105 Clostridiales</t>
  </si>
  <si>
    <t>OTU 2139 Lachnospiraceae</t>
  </si>
  <si>
    <t>OTU 1004 Ruminococcaceae</t>
  </si>
  <si>
    <t>OTU 52 Lactobacillus</t>
  </si>
  <si>
    <t>OTU 1530 Barnesiella intestinihominis</t>
  </si>
  <si>
    <t>OTU 1226 Bacteroides vulgatus</t>
  </si>
  <si>
    <t>OTU 226 Megasphaera micronuciformis</t>
  </si>
  <si>
    <t>OTU 496 Peptoniphilus asaccharolyticus</t>
  </si>
  <si>
    <t>OTU 78 Coprococcus eutactus</t>
  </si>
  <si>
    <t>OTU 775 Anaerofilum pentosovorans</t>
  </si>
  <si>
    <t>OTU 861 Ruminococcus torques</t>
  </si>
  <si>
    <t>OTU 2809 Ruminococcaceae</t>
  </si>
  <si>
    <t>OTU 1316 Eubacterium ramulus</t>
  </si>
  <si>
    <t>OTU 2279 Clostridiales</t>
  </si>
  <si>
    <t>OTU 279 Denitrobacterium detoxificans</t>
  </si>
  <si>
    <t>OTU 1466 Parasutterella excrementihominis</t>
  </si>
  <si>
    <t>OTU 1575 Unclassified</t>
  </si>
  <si>
    <t>OTU 188 Eubacterium siraeum</t>
  </si>
  <si>
    <t>OTU 174 Phascolarctobacterium succinatutens</t>
  </si>
  <si>
    <t>OTU 488 Ruminococcaceae</t>
  </si>
  <si>
    <t>OTU 522 Oscillibacter valericigenes</t>
  </si>
  <si>
    <t>OTU 1585 Faecalibacterium prausnitzii</t>
  </si>
  <si>
    <t>OTU 2996 Bacteroides uniformis</t>
  </si>
  <si>
    <t>OTU 845 Prevotella copri</t>
  </si>
  <si>
    <t>OTU 86 Fusobacterium nucleatum</t>
  </si>
  <si>
    <t>OTU 1703 Coprococcus catus</t>
  </si>
  <si>
    <t>OTU 578 Clostridium leptum</t>
  </si>
  <si>
    <t>OTU 2191 Ruminococcaceae</t>
  </si>
  <si>
    <t>OTU 886 Ruminococcaceae</t>
  </si>
  <si>
    <t>OTU 1695 Lachnospiraceae</t>
  </si>
  <si>
    <t>OTU 1284 Akkermansia muciniphila</t>
  </si>
  <si>
    <t>OTU 574 Ruminococcaceae</t>
  </si>
  <si>
    <t>OTU 338 Faecalibacterium prausnitzii</t>
  </si>
  <si>
    <t>OTU 532 Unclassified</t>
  </si>
  <si>
    <t>OTU 2252 Unclassified</t>
  </si>
  <si>
    <t>OTU 450 Clostridiales</t>
  </si>
  <si>
    <t>OTU 333 Unclassified</t>
  </si>
  <si>
    <t>OTU 885 Anaerosporobacter mobilis</t>
  </si>
  <si>
    <t>OTU 665 Unclassified</t>
  </si>
  <si>
    <t>OTU 361 Dialister propionicifaciens</t>
  </si>
  <si>
    <t>OTU 1339 Prevotella copri</t>
  </si>
  <si>
    <t>OTU 305 Porphyromonadaceae</t>
  </si>
  <si>
    <t>OTU 153 Clostridiales</t>
  </si>
  <si>
    <t>OTU 516 Eubacterium dolichum</t>
  </si>
  <si>
    <t>OTU 2021 Lachnospiraceae</t>
  </si>
  <si>
    <t>OTU 177 Deltaproteobacteria</t>
  </si>
  <si>
    <t>OTU 751 Ruminococcaceae</t>
  </si>
  <si>
    <t>OTU 553 Clostridium leptum</t>
  </si>
  <si>
    <t>OTU 572 Unclassified</t>
  </si>
  <si>
    <t>OTU 868 Clostridiales</t>
  </si>
  <si>
    <t>OTU 2158 Blautia faecis</t>
  </si>
  <si>
    <t>OTU 275 Pseudomonas</t>
  </si>
  <si>
    <t>OTU 560 Defluviitalea saccharophila</t>
  </si>
  <si>
    <t>OTU 133 Alphaproteobacteria</t>
  </si>
  <si>
    <t>OTU 2314 Coprococcus catus</t>
  </si>
  <si>
    <t>OTU 805 Ruminococcaceae</t>
  </si>
  <si>
    <t>OTU 2048 Blautia luti</t>
  </si>
  <si>
    <t>OTU 782 Sporobacter termitidis</t>
  </si>
  <si>
    <t>OTU 3031 Faecalibacterium</t>
  </si>
  <si>
    <t>OTU 362 Dialister pneumosintes</t>
  </si>
  <si>
    <t>OTU 1569 Barnesiella intestinihominis</t>
  </si>
  <si>
    <t>OTU 1743 Clostridiales</t>
  </si>
  <si>
    <t>OTU 1602 Lachnospiraceae</t>
  </si>
  <si>
    <t>OTU 2305 Clostridium innocuum</t>
  </si>
  <si>
    <t>OTU 2794 Parabacteroides merdae</t>
  </si>
  <si>
    <t>OTU 1106 Porphyromonas bennonis</t>
  </si>
  <si>
    <t>OTU 675 Clostridiales</t>
  </si>
  <si>
    <t>OTU 1265 Bacteroides coprocola</t>
  </si>
  <si>
    <t>OTU 1781 Gemmiger</t>
  </si>
  <si>
    <t>OTU 759 Clostridium leptum</t>
  </si>
  <si>
    <t>OTU 2760 Blautia schinkii</t>
  </si>
  <si>
    <t>OTU 2395 Clostridium methylpentosum</t>
  </si>
  <si>
    <t>OTU 185 Unclassified</t>
  </si>
  <si>
    <t>OTU 2091 Lachnospiraceae</t>
  </si>
  <si>
    <t>OTU 915 Lachnospiraceae</t>
  </si>
  <si>
    <t>OTU 478 Ruminococcaceae</t>
  </si>
  <si>
    <t>OTU 441 Oribacterium sinus</t>
  </si>
  <si>
    <t>OTU 48 Eubacterium coprostanoligenes</t>
  </si>
  <si>
    <t>OTU 580 Anaerotruncus colihominis</t>
  </si>
  <si>
    <t>OTU 2150 Ruminococcaceae</t>
  </si>
  <si>
    <t>OTU 706 Hydrogenoanaerobacterium saccharovorans</t>
  </si>
  <si>
    <t>OTU 1420 Flavonifractor plautii</t>
  </si>
  <si>
    <t>OTU 838 Coprococcus catus</t>
  </si>
  <si>
    <t>OTU 2944 Eubacterium siraeum</t>
  </si>
  <si>
    <t>OTU 231 Porphyromonas uenonis</t>
  </si>
  <si>
    <t>OTU 1943 Barnesiella intestinihominis</t>
  </si>
  <si>
    <t>OTU 367 Christensenella minuta</t>
  </si>
  <si>
    <t>OTU 2775 Ruminococcaceae</t>
  </si>
  <si>
    <t>OTU 104 Alistipes senegalensis</t>
  </si>
  <si>
    <t>OTU 778 Cronobacter</t>
  </si>
  <si>
    <t>OTU 1016 Bacteroides</t>
  </si>
  <si>
    <t>OTU 601 Clostridium XlVa</t>
  </si>
  <si>
    <t>OTU 1434 Faecalibacterium prausnitzii</t>
  </si>
  <si>
    <t>OTU 1824 Unclassified</t>
  </si>
  <si>
    <t>OTU 2417 Lachnospiraceae</t>
  </si>
  <si>
    <t>OTU 1964 Unclassified</t>
  </si>
  <si>
    <t>OTU 494 Clostridium leptum</t>
  </si>
  <si>
    <t>OTU 676 Enterococcus</t>
  </si>
  <si>
    <t>OTU 536 Dehalobacterium formicoaceticum</t>
  </si>
  <si>
    <t>OTU 1974 Ruminococcaceae</t>
  </si>
  <si>
    <t>OTU 234 Unclassified</t>
  </si>
  <si>
    <t>OTU 348 Eubacterium dolichum</t>
  </si>
  <si>
    <t>OTU 1580 Parabacteroides distasonis</t>
  </si>
  <si>
    <t>OTU 634 Clostridium leptum</t>
  </si>
  <si>
    <t>OTU 767 Actinomyces</t>
  </si>
  <si>
    <t>OTU 660 Ruminococcaceae</t>
  </si>
  <si>
    <t>OTU 926 Lactonifactor longoviformis</t>
  </si>
  <si>
    <t>OTU 831 Dehalobacterium formicoaceticum</t>
  </si>
  <si>
    <t>OTU 1045 Clostridiales</t>
  </si>
  <si>
    <t>OTU 716 Blautia schinkii</t>
  </si>
  <si>
    <t>OTU 1146 Bacteroides stercoris</t>
  </si>
  <si>
    <t>OTU 1583 Phascolarctobacterium succinatutens</t>
  </si>
  <si>
    <t>OTU 2553 Eubacterium hallii</t>
  </si>
  <si>
    <t>OTU 480 Staphylococcus</t>
  </si>
  <si>
    <t>OTU 542 Unclassified</t>
  </si>
  <si>
    <t>OTU 142 Morganella morganii</t>
  </si>
  <si>
    <t>OTU 194 Coprobacter fastidiosus</t>
  </si>
  <si>
    <t>OTU 2295 Eubacterium rectale</t>
  </si>
  <si>
    <t>OTU 591 Unclassified</t>
  </si>
  <si>
    <t>OTU 728 Ruminococcaceae</t>
  </si>
  <si>
    <t>OTU 668 Ruminococcaceae</t>
  </si>
  <si>
    <t>OTU 420 Enterorhabdus</t>
  </si>
  <si>
    <t>OTU 726 Clostridiales</t>
  </si>
  <si>
    <t>OTU 76 Achromobacter</t>
  </si>
  <si>
    <t>OTU 2180 Clostridium XlVa</t>
  </si>
  <si>
    <t>OTU 945 Corynebacterium durum</t>
  </si>
  <si>
    <t>OTU 286 Unclassified</t>
  </si>
  <si>
    <t>OTU 214 Ruminococcus flavefaciens</t>
  </si>
  <si>
    <t>OTU 115 Butyrivibrio crossotus</t>
  </si>
  <si>
    <t>OTU 483 Finegoldia magna</t>
  </si>
  <si>
    <t>OTU 882 Lachnospiraceae</t>
  </si>
  <si>
    <t>OTU 1694 Unclassified</t>
  </si>
  <si>
    <t>OTU 370 Eubacteriaceae</t>
  </si>
  <si>
    <t>OTU 493 Ruminococcaceae</t>
  </si>
  <si>
    <t>OTU 1670 Faecalibacterium prausnitzii</t>
  </si>
  <si>
    <t>OTU 1298 Eubacterium biforme</t>
  </si>
  <si>
    <t>OTU 2026 Blautia faecis</t>
  </si>
  <si>
    <t>OTU 732 Peptococcus niger</t>
  </si>
  <si>
    <t>OTU 230 Clostridiales</t>
  </si>
  <si>
    <t>OTU 1805 Bacteroides uniformis</t>
  </si>
  <si>
    <t>OTU 683 Anaerotruncus colihominis</t>
  </si>
  <si>
    <t>OTU 765 Clostridium sporosphaeroides</t>
  </si>
  <si>
    <t>OTU 263 Ruminococcaceae</t>
  </si>
  <si>
    <t>OTU 1685 Bacteroides uniformis</t>
  </si>
  <si>
    <t>OTU 2509 Ruminococcaceae</t>
  </si>
  <si>
    <t>OTU 1310 Clostridium leptum</t>
  </si>
  <si>
    <t>OTU 172 Unclassified</t>
  </si>
  <si>
    <t>OTU 390 Howardella ureilytica</t>
  </si>
  <si>
    <t>OTU 2720 Bacteroides vulgatus</t>
  </si>
  <si>
    <t>OTU 1069 Ruminococcaceae</t>
  </si>
  <si>
    <t>OTU 646 Clostridiales</t>
  </si>
  <si>
    <t>OTU 853 Christensenella minuta</t>
  </si>
  <si>
    <t>OTU 829 Sporobacter termitidis</t>
  </si>
  <si>
    <t>OTU 463 Clostridiales</t>
  </si>
  <si>
    <t>OTU 1720 Ruminococcus obeum</t>
  </si>
  <si>
    <t>OTU 2659 Akkermansia muciniphila</t>
  </si>
  <si>
    <t>OTU 2365 Lachnospiraceae</t>
  </si>
  <si>
    <t>OTU 443 Clostridiales</t>
  </si>
  <si>
    <t>OTU 220 Alistipes indistinctus</t>
  </si>
  <si>
    <t>OTU 592 Unclassified</t>
  </si>
  <si>
    <t>OTU 384 Clostridium straminisolvens</t>
  </si>
  <si>
    <t>OTU 3107 Eubacterium eligens</t>
  </si>
  <si>
    <t>OTU 643 Leuconostoc</t>
  </si>
  <si>
    <t>OTU 1549 Erysipelotrichaceae</t>
  </si>
  <si>
    <t>OTU 653 Lachnoanaerobaculum umeaense</t>
  </si>
  <si>
    <t>OTU 136 Alphaproteobacteria</t>
  </si>
  <si>
    <t>OTU 1406 Unclassified</t>
  </si>
  <si>
    <t>OTU 1497 Dialister invisus</t>
  </si>
  <si>
    <t>OTU 170 Clostridium leptum</t>
  </si>
  <si>
    <t>OTU 2217 Ruminococcus gauvreauii</t>
  </si>
  <si>
    <t>OTU 1427 Bacteroides stercoris</t>
  </si>
  <si>
    <t>OTU 2718 Peptostreptococcaceae</t>
  </si>
  <si>
    <t>OTU 745 Hydrogenoanaerobacterium saccharovorans</t>
  </si>
  <si>
    <t>OTU 272 Odoribacter laneus</t>
  </si>
  <si>
    <t>OTU 491 Lachnospiraceae</t>
  </si>
  <si>
    <t>OTU 2468 Clostridium paraputrificum</t>
  </si>
  <si>
    <t>OTU 406 Mogibacterium</t>
  </si>
  <si>
    <t>OTU 1122 Prevotella buccalis</t>
  </si>
  <si>
    <t>OTU 1082 Abiotrophia defectiva</t>
  </si>
  <si>
    <t>OTU 464 Ruminococcaceae</t>
  </si>
  <si>
    <t>OTU 815 Eubacterium siraeum</t>
  </si>
  <si>
    <t>OTU 1247 Clostridium XlVa</t>
  </si>
  <si>
    <t>OTU 722 Clostridiales</t>
  </si>
  <si>
    <t>OTU 538 Flavonifractor plautii</t>
  </si>
  <si>
    <t>OTU 1481 Alistipes</t>
  </si>
  <si>
    <t>OTU 645 Streptococcus agalactiae</t>
  </si>
  <si>
    <t>OTU 2005 Lachnospiraceae</t>
  </si>
  <si>
    <t>OTU 1851 Ruminococcus obeum</t>
  </si>
  <si>
    <t>OTU 2756 Faecalibacterium prausnitzii</t>
  </si>
  <si>
    <t>OTU 412 Lactobacillus delbrueckii</t>
  </si>
  <si>
    <t>OTU 3067 Eubacterium coprostanoligenes</t>
  </si>
  <si>
    <t>OTU 564 Ruminococcaceae</t>
  </si>
  <si>
    <t>OTU 466 Clostridiales</t>
  </si>
  <si>
    <t>OTU 725 Clostridiales</t>
  </si>
  <si>
    <t>OTU 896 Actinomyces graevenitzii</t>
  </si>
  <si>
    <t>OTU 659 Natranaerovirga pectinivora</t>
  </si>
  <si>
    <t>OTU 2165 Faecalibacterium prausnitzii</t>
  </si>
  <si>
    <t>OTU 179 Unclassified</t>
  </si>
  <si>
    <t>OTU 2984 Clostridiales</t>
  </si>
  <si>
    <t>OTU 1656 Intestinimonas butyriciproducens</t>
  </si>
  <si>
    <t>OTU 2148 Alistipes</t>
  </si>
  <si>
    <t>OTU 1646 Clostridiales</t>
  </si>
  <si>
    <t>OTU 811 Peptococcus niger</t>
  </si>
  <si>
    <t>OTU 1736 Unclassified</t>
  </si>
  <si>
    <t>OTU 1966 Ruminococcaceae</t>
  </si>
  <si>
    <t>OTU 1429 Ruminococcus gnavus</t>
  </si>
  <si>
    <t>OTU 2517 Eubacterium eligens</t>
  </si>
  <si>
    <t>OTU 2875 Unclassified</t>
  </si>
  <si>
    <t>OTU 707 Clostridiales</t>
  </si>
  <si>
    <t>OTU 254 Stenotrophomonas maltophilia</t>
  </si>
  <si>
    <t>OTU 354 Clostridiales</t>
  </si>
  <si>
    <t>OTU 809 Ruminococcaceae</t>
  </si>
  <si>
    <t>OTU 475 Slackia piriformis</t>
  </si>
  <si>
    <t>OTU 1785 Oscillospira guilliermondii</t>
  </si>
  <si>
    <t>OTU 257 Lactobacillus</t>
  </si>
  <si>
    <t>OTU 413 Unclassified</t>
  </si>
  <si>
    <t>OTU 2483 Ruminococcus albus</t>
  </si>
  <si>
    <t>OTU 319 Unclassified</t>
  </si>
  <si>
    <t>OTU 2558 Faecalibacterium prausnitzii</t>
  </si>
  <si>
    <t>OTU 2034 Fusicatenibacter saccharivorans</t>
  </si>
  <si>
    <t>OTU 790 Oxalobacter formigenes</t>
  </si>
  <si>
    <t>OTU 761 Alloscardovia omnicolens</t>
  </si>
  <si>
    <t>OTU 1916 Dialister invisus</t>
  </si>
  <si>
    <t>OTU 207 Ruminococcus</t>
  </si>
  <si>
    <t>OTU 1015 Ruminococcaceae</t>
  </si>
  <si>
    <t>OTU 1962 Clostridiales</t>
  </si>
  <si>
    <t>OTU 192 Ruminococcus bromii</t>
  </si>
  <si>
    <t>OTU 2128 Anaerostipes hadrus</t>
  </si>
  <si>
    <t>OTU 342 Eubacterium cylindroides</t>
  </si>
  <si>
    <t>OTU 644 Eubacterium sulci</t>
  </si>
  <si>
    <t>OTU 929 Anaerococcus murdochii</t>
  </si>
  <si>
    <t>OTU 1616 Barnesiella intestinihominis</t>
  </si>
  <si>
    <t>OTU 138 Eubacterium coprostanoligenes</t>
  </si>
  <si>
    <t>OTU 2196 Clostridiales</t>
  </si>
  <si>
    <t>OTU 654 Ruminococcaceae</t>
  </si>
  <si>
    <t>OTU 72 Pediococcus</t>
  </si>
  <si>
    <t>OTU 1787 Alistipes</t>
  </si>
  <si>
    <t>OTU 556 Ruminococcaceae</t>
  </si>
  <si>
    <t>OTU 684 Clostridiales</t>
  </si>
  <si>
    <t>OTU 2680 Clostridiales</t>
  </si>
  <si>
    <t>OTU 824 Clostridiales</t>
  </si>
  <si>
    <t>OTU 746 Clostridiales</t>
  </si>
  <si>
    <t>OTU 2492 Lachnospiraceae</t>
  </si>
  <si>
    <t>OTU 504 Clostridiales</t>
  </si>
  <si>
    <t>OTU 900 Clostridium thermocellum</t>
  </si>
  <si>
    <t>OTU 158 Proteus</t>
  </si>
  <si>
    <t>OTU 3140 Eubacterium siraeum</t>
  </si>
  <si>
    <t>OTU 180 Intestinimonas butyriciproducens</t>
  </si>
  <si>
    <t>OTU 934 Clostridium XlVa</t>
  </si>
  <si>
    <t>OTU 699 Clostridium aminobutyricum</t>
  </si>
  <si>
    <t>OTU 1070 Ruminococcaceae</t>
  </si>
  <si>
    <t>OTU 239 Ruminococcaceae</t>
  </si>
  <si>
    <t>OTU 1010 Ruminococcaceae</t>
  </si>
  <si>
    <t>OTU 2119 Clostridium IV</t>
  </si>
  <si>
    <t>OTU 534 Lactobacillus</t>
  </si>
  <si>
    <t>OTU 549 Eubacterium coprostanoligenes</t>
  </si>
  <si>
    <t>OTU 2618 Lachnospiraceae</t>
  </si>
  <si>
    <t>OTU 246 Collinsella tanakaei</t>
  </si>
  <si>
    <t>OTU 430 Clostridiales</t>
  </si>
  <si>
    <t>OTU 2764 Ruminococcaceae</t>
  </si>
  <si>
    <t>OTU 114 Alistipes</t>
  </si>
  <si>
    <t>OTU 548 Lactobacillus sanfranciscensis</t>
  </si>
  <si>
    <t>OTU 380 Denitrobacterium detoxificans</t>
  </si>
  <si>
    <t>OTU 663 Clostridiales</t>
  </si>
  <si>
    <t>OTU 259 Lactobacillus</t>
  </si>
  <si>
    <t>OTU 377 Butyricicoccus pullicaecorum</t>
  </si>
  <si>
    <t>OTU 2929 Ruminococcus obeum</t>
  </si>
  <si>
    <t>OTU 235 Weissella</t>
  </si>
  <si>
    <t>OTU 1266 Unclassified</t>
  </si>
  <si>
    <t>OTU 762 Peptoniphilus coxii</t>
  </si>
  <si>
    <t>active vs inactive IBD patients</t>
  </si>
  <si>
    <t>1 time point</t>
  </si>
  <si>
    <t>2 time points</t>
  </si>
  <si>
    <t>active vs inactive CD patients</t>
  </si>
  <si>
    <t>active vs inactive UC patients</t>
  </si>
  <si>
    <t>( 0.453-0.538)</t>
  </si>
  <si>
    <t>(0.878-0.948)</t>
  </si>
  <si>
    <t>(0.471,0.589)</t>
  </si>
  <si>
    <t>(0.735,0.881)</t>
  </si>
  <si>
    <t>(0.432,0.551)</t>
  </si>
  <si>
    <t>(0.617,0.844)</t>
  </si>
  <si>
    <t>(0.566-0.638)</t>
  </si>
  <si>
    <t>(0.854-0.927)</t>
  </si>
  <si>
    <t>(0.5465,0.645)</t>
  </si>
  <si>
    <t>(0.747, 0.8703)</t>
  </si>
  <si>
    <t>(0.5372,0.6446)</t>
  </si>
  <si>
    <t>(0.7763, 0.9075)</t>
  </si>
  <si>
    <t>Feature Importance for active vs inactive CD patients (2 time points)</t>
  </si>
  <si>
    <t>OTUs</t>
  </si>
  <si>
    <t>OTU 1 Escherichia.Shigella</t>
  </si>
  <si>
    <t>OTU 2623 Escherichia.Shigella</t>
  </si>
  <si>
    <t>OTU 559 Clostridiales</t>
  </si>
  <si>
    <t>Feature Importance for active vs inactive IBD patients (2 time points)</t>
  </si>
  <si>
    <t>0.748-0.873</t>
  </si>
  <si>
    <t>0.777-0.893</t>
  </si>
  <si>
    <t>(0.7426, 0.8431)</t>
  </si>
  <si>
    <t>(0.6401, 0.7707)</t>
  </si>
  <si>
    <t>0.708-0.849</t>
  </si>
  <si>
    <t>0.751-0.870</t>
  </si>
  <si>
    <t>(0.6866, 0.8044)</t>
  </si>
  <si>
    <t>(0.6292, 0.773)</t>
  </si>
  <si>
    <t>0.627-0.741</t>
  </si>
  <si>
    <t>0.619-0.764</t>
  </si>
  <si>
    <t>(0.5819, 0.6883)</t>
  </si>
  <si>
    <t>(0.5560,0.6939)</t>
  </si>
  <si>
    <t>Supplementary Table 8. Statistics and Feature importance for the classification of disease state of  IBD patients for 1 and 2 time-points.</t>
  </si>
  <si>
    <t>Supplementary Table 9: Comparison of patient metadata and food groups (Fisher's test for categorical and Wilcoxon rank sum test for continuous variables) in each cluster compared to each of the other clusters combined.</t>
  </si>
  <si>
    <t>Supplementary Table 10. Statistical comparison of sample composition (PERMANOVA of Bray-Curtis distances) and intra-subject distances (Wilcoxon Rank Sum) between disease groups and disease activity.</t>
  </si>
  <si>
    <t xml:space="preserve">Supplementary Table 11: The number of pairs and non-pairs per group after hierarchical clustering and testing each group for over-representation (Fisher's test). </t>
  </si>
  <si>
    <t>Supplementary Table 12: Statistical comparison of patients with CD samples from Cork  versus patients with CD samples from Manitoba using MetagenomeSeq</t>
  </si>
  <si>
    <t>Supplementary Table 13: Statistical comparison of CD Active patient samples from Cork versus CD Active patient samples from Manitoba using MetagenomeSeq</t>
  </si>
  <si>
    <t>Supplementary Table 14: Statistical comparison of CD Inactive patient samples from Cork versus CD Inactive patient samples from Manitoba using MetagenomeSeq</t>
  </si>
  <si>
    <t>Supplementary Table 15: Statistical comparison of patients with UC samples from Cork versus patients with UC samples from Manitoba using MetagenomeSeq</t>
  </si>
  <si>
    <t>Supplementary Table 16: Statistical comparison of UC Active patient samples from Cork versus UC Active patient samples from Manitoba using MetagenomeSeq</t>
  </si>
  <si>
    <t>Supplementary Table 17: Statistical comparison of UC Inactive patient samples from Cork versus UC Inactive patient samples from Manitoba using MetagenomeSeq</t>
  </si>
  <si>
    <t>Supplementary Table 18: Statistical comparison of Healthy subjects from Cork versus Healthy Subjects from Manitoba using MetagenomeSeq</t>
  </si>
  <si>
    <t>Supplementary Table 19: Comparison of food groups  between IBD patient and Controls</t>
  </si>
  <si>
    <t>Supplementary Table 20: Spearman Correlations of metadata and food groups with the first and second axes of the dietary PCA</t>
  </si>
  <si>
    <t>Supplementary Table 21: Statistical comparison of non-resected CD subjects between Manitoba and Cork using MetagenomeSeq</t>
  </si>
  <si>
    <t>Supplementary Table 22: Statistical comparison of resected CD subjects between Manitoba and Cork using MetagenomeSeq</t>
  </si>
  <si>
    <t>Supplementary Table 23: Statistical comparison of non-resected CD subjects an Controls using MetagenomeSeq</t>
  </si>
  <si>
    <t>Supplementary Table 24: Statistical comparison of resected and non-resected CD subjects using MetagenomeSeq</t>
  </si>
  <si>
    <t>Supplementary Table 25: Statistical comparison of non-resected CD subjects andUC patients using MetagenomeSeq</t>
  </si>
  <si>
    <t>Supplementary Table 26: Statistical comparison of medication groups on IBD subjects, using MetagenomeSeq</t>
  </si>
  <si>
    <t>Supplementary Table 6: Statistics and Feature importance for the binary classifications of  IBD diagnosis</t>
  </si>
  <si>
    <t>Feature Importance for active vs inactiveUC patients (2 time points)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</si>
</sst>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"/>
    <numFmt numFmtId="166" formatCode="0.000"/>
    <numFmt numFmtId="167" formatCode="0.0E+00"/>
  </numFmts>
  <fonts count="23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Lucida Console"/>
      <family val="3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color theme="9" tint="0.79998168889431442"/>
      <name val="Calibri"/>
      <family val="2"/>
      <scheme val="minor"/>
    </font>
    <font>
      <sz val="11"/>
      <name val="Calibri"/>
      <family val="2"/>
      <scheme val="minor"/>
    </font>
    <font>
      <sz val="11"/>
      <color theme="5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000000"/>
      <name val="Lucida Console"/>
      <family val="3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133">
    <xf numFmtId="0" fontId="0" fillId="0" borderId="0" xfId="0"/>
    <xf numFmtId="0" fontId="4" fillId="5" borderId="0" xfId="0" applyFont="1" applyFill="1" applyAlignment="1">
      <alignment horizontal="center"/>
    </xf>
    <xf numFmtId="164" fontId="0" fillId="0" borderId="0" xfId="0" applyNumberFormat="1" applyAlignment="1">
      <alignment horizontal="center"/>
    </xf>
    <xf numFmtId="0" fontId="0" fillId="5" borderId="0" xfId="0" applyFill="1"/>
    <xf numFmtId="11" fontId="0" fillId="0" borderId="0" xfId="0" applyNumberFormat="1" applyAlignment="1">
      <alignment horizontal="center"/>
    </xf>
    <xf numFmtId="0" fontId="0" fillId="5" borderId="0" xfId="0" applyFill="1" applyAlignment="1">
      <alignment horizontal="center"/>
    </xf>
    <xf numFmtId="0" fontId="5" fillId="0" borderId="0" xfId="0" applyFont="1" applyAlignment="1">
      <alignment vertical="center"/>
    </xf>
    <xf numFmtId="11" fontId="0" fillId="0" borderId="0" xfId="0" applyNumberFormat="1"/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5" fillId="6" borderId="0" xfId="0" applyFont="1" applyFill="1" applyAlignment="1">
      <alignment vertical="center"/>
    </xf>
    <xf numFmtId="2" fontId="0" fillId="0" borderId="0" xfId="0" applyNumberFormat="1" applyAlignment="1">
      <alignment horizontal="center"/>
    </xf>
    <xf numFmtId="2" fontId="5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5" borderId="0" xfId="0" applyFont="1" applyFill="1"/>
    <xf numFmtId="0" fontId="4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1" fontId="9" fillId="0" borderId="0" xfId="0" applyNumberFormat="1" applyFont="1" applyAlignment="1">
      <alignment horizontal="center"/>
    </xf>
    <xf numFmtId="11" fontId="9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2" fontId="11" fillId="5" borderId="1" xfId="0" applyNumberFormat="1" applyFont="1" applyFill="1" applyBorder="1" applyAlignment="1">
      <alignment horizontal="center"/>
    </xf>
    <xf numFmtId="164" fontId="11" fillId="5" borderId="1" xfId="0" applyNumberFormat="1" applyFont="1" applyFill="1" applyBorder="1" applyAlignment="1">
      <alignment horizontal="center"/>
    </xf>
    <xf numFmtId="0" fontId="0" fillId="0" borderId="0" xfId="0" applyFill="1"/>
    <xf numFmtId="0" fontId="0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5" borderId="0" xfId="0" applyFont="1" applyFill="1"/>
    <xf numFmtId="0" fontId="4" fillId="5" borderId="1" xfId="0" applyFont="1" applyFill="1" applyBorder="1"/>
    <xf numFmtId="0" fontId="0" fillId="5" borderId="1" xfId="0" applyFill="1" applyBorder="1" applyAlignment="1">
      <alignment horizontal="center"/>
    </xf>
    <xf numFmtId="0" fontId="15" fillId="5" borderId="0" xfId="0" applyFont="1" applyFill="1"/>
    <xf numFmtId="0" fontId="15" fillId="5" borderId="0" xfId="0" applyFont="1" applyFill="1" applyAlignment="1">
      <alignment horizontal="center"/>
    </xf>
    <xf numFmtId="0" fontId="16" fillId="5" borderId="0" xfId="0" applyFont="1" applyFill="1" applyAlignment="1">
      <alignment horizontal="center"/>
    </xf>
    <xf numFmtId="0" fontId="14" fillId="5" borderId="1" xfId="0" applyFont="1" applyFill="1" applyBorder="1"/>
    <xf numFmtId="0" fontId="4" fillId="5" borderId="1" xfId="0" applyFont="1" applyFill="1" applyBorder="1" applyAlignment="1">
      <alignment horizontal="left"/>
    </xf>
    <xf numFmtId="0" fontId="5" fillId="0" borderId="0" xfId="0" applyFont="1" applyFill="1" applyAlignment="1">
      <alignment vertical="center"/>
    </xf>
    <xf numFmtId="0" fontId="4" fillId="5" borderId="1" xfId="0" applyFont="1" applyFill="1" applyBorder="1" applyAlignment="1">
      <alignment horizontal="right"/>
    </xf>
    <xf numFmtId="11" fontId="6" fillId="0" borderId="0" xfId="0" applyNumberFormat="1" applyFont="1" applyFill="1" applyAlignment="1">
      <alignment horizontal="center" vertical="center"/>
    </xf>
    <xf numFmtId="164" fontId="6" fillId="0" borderId="0" xfId="0" applyNumberFormat="1" applyFont="1" applyFill="1" applyAlignment="1">
      <alignment horizontal="center" vertical="center"/>
    </xf>
    <xf numFmtId="11" fontId="0" fillId="0" borderId="0" xfId="0" applyNumberFormat="1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2" fontId="0" fillId="0" borderId="0" xfId="0" applyNumberFormat="1" applyFill="1" applyAlignment="1">
      <alignment horizontal="center"/>
    </xf>
    <xf numFmtId="11" fontId="0" fillId="0" borderId="0" xfId="0" applyNumberFormat="1" applyBorder="1"/>
    <xf numFmtId="164" fontId="0" fillId="0" borderId="1" xfId="0" applyNumberFormat="1" applyBorder="1"/>
    <xf numFmtId="11" fontId="0" fillId="0" borderId="2" xfId="0" applyNumberFormat="1" applyBorder="1"/>
    <xf numFmtId="11" fontId="0" fillId="0" borderId="2" xfId="0" applyNumberFormat="1" applyFont="1" applyBorder="1"/>
    <xf numFmtId="11" fontId="0" fillId="0" borderId="0" xfId="0" applyNumberFormat="1" applyFont="1" applyBorder="1"/>
    <xf numFmtId="164" fontId="0" fillId="0" borderId="1" xfId="0" applyNumberFormat="1" applyFont="1" applyBorder="1"/>
    <xf numFmtId="0" fontId="0" fillId="0" borderId="2" xfId="0" applyBorder="1"/>
    <xf numFmtId="0" fontId="0" fillId="0" borderId="0" xfId="0" applyBorder="1"/>
    <xf numFmtId="0" fontId="0" fillId="0" borderId="1" xfId="0" applyBorder="1"/>
    <xf numFmtId="2" fontId="0" fillId="0" borderId="1" xfId="0" applyNumberFormat="1" applyBorder="1"/>
    <xf numFmtId="165" fontId="0" fillId="0" borderId="1" xfId="0" applyNumberFormat="1" applyBorder="1"/>
    <xf numFmtId="0" fontId="17" fillId="0" borderId="0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2" fillId="3" borderId="0" xfId="2"/>
    <xf numFmtId="0" fontId="0" fillId="0" borderId="0" xfId="0" applyFill="1" applyBorder="1"/>
    <xf numFmtId="0" fontId="3" fillId="4" borderId="0" xfId="3" applyAlignment="1">
      <alignment horizontal="center"/>
    </xf>
    <xf numFmtId="0" fontId="1" fillId="2" borderId="0" xfId="1" applyAlignment="1">
      <alignment horizontal="center"/>
    </xf>
    <xf numFmtId="0" fontId="3" fillId="4" borderId="1" xfId="3" applyBorder="1"/>
    <xf numFmtId="0" fontId="1" fillId="2" borderId="1" xfId="1" applyBorder="1"/>
    <xf numFmtId="0" fontId="4" fillId="5" borderId="1" xfId="0" applyFont="1" applyFill="1" applyBorder="1" applyAlignment="1">
      <alignment horizontal="center"/>
    </xf>
    <xf numFmtId="0" fontId="0" fillId="5" borderId="1" xfId="0" applyFill="1" applyBorder="1"/>
    <xf numFmtId="11" fontId="5" fillId="0" borderId="0" xfId="0" applyNumberFormat="1" applyFont="1" applyAlignment="1">
      <alignment vertical="center"/>
    </xf>
    <xf numFmtId="0" fontId="1" fillId="2" borderId="0" xfId="1"/>
    <xf numFmtId="164" fontId="4" fillId="5" borderId="1" xfId="0" applyNumberFormat="1" applyFont="1" applyFill="1" applyBorder="1" applyAlignment="1">
      <alignment horizontal="center"/>
    </xf>
    <xf numFmtId="11" fontId="4" fillId="5" borderId="1" xfId="0" applyNumberFormat="1" applyFont="1" applyFill="1" applyBorder="1" applyAlignment="1">
      <alignment horizontal="center"/>
    </xf>
    <xf numFmtId="0" fontId="14" fillId="5" borderId="1" xfId="0" applyFont="1" applyFill="1" applyBorder="1" applyAlignment="1">
      <alignment horizontal="center"/>
    </xf>
    <xf numFmtId="164" fontId="0" fillId="5" borderId="0" xfId="0" applyNumberFormat="1" applyFill="1" applyAlignment="1">
      <alignment horizontal="center"/>
    </xf>
    <xf numFmtId="164" fontId="1" fillId="2" borderId="0" xfId="1" applyNumberFormat="1" applyAlignment="1">
      <alignment horizontal="center"/>
    </xf>
    <xf numFmtId="11" fontId="1" fillId="0" borderId="0" xfId="1" applyNumberFormat="1" applyFill="1" applyAlignment="1">
      <alignment horizontal="center"/>
    </xf>
    <xf numFmtId="11" fontId="0" fillId="0" borderId="0" xfId="0" applyNumberFormat="1" applyFill="1" applyAlignment="1">
      <alignment horizontal="center"/>
    </xf>
    <xf numFmtId="0" fontId="0" fillId="0" borderId="0" xfId="0" applyFont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8" fillId="0" borderId="0" xfId="0" applyFont="1"/>
    <xf numFmtId="11" fontId="4" fillId="5" borderId="1" xfId="0" applyNumberFormat="1" applyFont="1" applyFill="1" applyBorder="1" applyAlignment="1">
      <alignment horizontal="center" vertical="center"/>
    </xf>
    <xf numFmtId="0" fontId="14" fillId="0" borderId="0" xfId="0" applyFont="1"/>
    <xf numFmtId="164" fontId="0" fillId="0" borderId="0" xfId="0" applyNumberFormat="1" applyFont="1" applyAlignment="1">
      <alignment horizontal="center"/>
    </xf>
    <xf numFmtId="164" fontId="0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11" fontId="20" fillId="0" borderId="0" xfId="0" applyNumberFormat="1" applyFont="1" applyAlignment="1">
      <alignment horizontal="center" vertical="center"/>
    </xf>
    <xf numFmtId="0" fontId="8" fillId="0" borderId="0" xfId="0" applyFont="1" applyFill="1"/>
    <xf numFmtId="0" fontId="8" fillId="0" borderId="0" xfId="0" applyFont="1" applyFill="1" applyAlignment="1">
      <alignment horizontal="center" vertical="center"/>
    </xf>
    <xf numFmtId="0" fontId="21" fillId="5" borderId="1" xfId="0" applyFont="1" applyFill="1" applyBorder="1" applyAlignment="1">
      <alignment horizontal="center"/>
    </xf>
    <xf numFmtId="164" fontId="11" fillId="5" borderId="0" xfId="0" applyNumberFormat="1" applyFont="1" applyFill="1" applyBorder="1" applyAlignment="1">
      <alignment horizontal="center"/>
    </xf>
    <xf numFmtId="11" fontId="11" fillId="5" borderId="1" xfId="0" applyNumberFormat="1" applyFont="1" applyFill="1" applyBorder="1" applyAlignment="1">
      <alignment horizontal="center"/>
    </xf>
    <xf numFmtId="11" fontId="11" fillId="5" borderId="0" xfId="0" applyNumberFormat="1" applyFont="1" applyFill="1" applyBorder="1" applyAlignment="1">
      <alignment horizontal="center"/>
    </xf>
    <xf numFmtId="166" fontId="0" fillId="0" borderId="0" xfId="0" applyNumberFormat="1" applyAlignment="1">
      <alignment horizontal="center"/>
    </xf>
    <xf numFmtId="0" fontId="11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20" fillId="0" borderId="0" xfId="0" applyFont="1" applyFill="1" applyAlignment="1">
      <alignment horizontal="center"/>
    </xf>
    <xf numFmtId="167" fontId="0" fillId="0" borderId="0" xfId="0" applyNumberFormat="1" applyAlignment="1">
      <alignment horizontal="center"/>
    </xf>
    <xf numFmtId="0" fontId="0" fillId="0" borderId="0" xfId="0" applyFont="1"/>
    <xf numFmtId="0" fontId="0" fillId="0" borderId="0" xfId="0"/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 vertical="center"/>
    </xf>
    <xf numFmtId="0" fontId="4" fillId="5" borderId="0" xfId="0" applyFont="1" applyFill="1"/>
    <xf numFmtId="166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11" fontId="9" fillId="0" borderId="0" xfId="0" applyNumberFormat="1" applyFont="1" applyAlignment="1">
      <alignment horizontal="center"/>
    </xf>
    <xf numFmtId="0" fontId="0" fillId="0" borderId="0" xfId="0" applyFont="1"/>
    <xf numFmtId="0" fontId="7" fillId="0" borderId="0" xfId="0" applyFont="1" applyAlignment="1">
      <alignment horizontal="center" vertical="center"/>
    </xf>
    <xf numFmtId="11" fontId="9" fillId="0" borderId="0" xfId="0" applyNumberFormat="1" applyFont="1" applyFill="1" applyAlignment="1">
      <alignment horizontal="center"/>
    </xf>
    <xf numFmtId="11" fontId="9" fillId="0" borderId="0" xfId="0" applyNumberFormat="1" applyFont="1" applyAlignment="1">
      <alignment horizontal="center" vertical="center"/>
    </xf>
    <xf numFmtId="11" fontId="12" fillId="0" borderId="0" xfId="0" applyNumberFormat="1" applyFont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0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/>
    </xf>
    <xf numFmtId="0" fontId="4" fillId="5" borderId="0" xfId="0" applyFont="1" applyFill="1" applyAlignment="1">
      <alignment horizontal="center"/>
    </xf>
    <xf numFmtId="0" fontId="13" fillId="5" borderId="0" xfId="0" applyFont="1" applyFill="1" applyAlignment="1">
      <alignment horizontal="center"/>
    </xf>
    <xf numFmtId="0" fontId="19" fillId="5" borderId="2" xfId="0" applyFont="1" applyFill="1" applyBorder="1" applyAlignment="1">
      <alignment horizontal="center" vertical="center"/>
    </xf>
    <xf numFmtId="0" fontId="19" fillId="5" borderId="0" xfId="0" applyFont="1" applyFill="1" applyBorder="1" applyAlignment="1">
      <alignment horizontal="center" vertical="center"/>
    </xf>
    <xf numFmtId="0" fontId="19" fillId="5" borderId="1" xfId="0" applyFont="1" applyFill="1" applyBorder="1" applyAlignment="1">
      <alignment horizontal="center" vertical="center"/>
    </xf>
    <xf numFmtId="0" fontId="18" fillId="5" borderId="0" xfId="0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/>
    </xf>
    <xf numFmtId="0" fontId="18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0" fontId="15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11" fontId="0" fillId="0" borderId="0" xfId="0" applyNumberFormat="1" applyBorder="1" applyAlignment="1">
      <alignment horizont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6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7"/>
  <sheetViews>
    <sheetView workbookViewId="0">
      <selection activeCell="F8" sqref="F8"/>
    </sheetView>
  </sheetViews>
  <sheetFormatPr defaultRowHeight="14.5" x14ac:dyDescent="0.35"/>
  <cols>
    <col min="1" max="1" width="21.453125" customWidth="1"/>
    <col min="2" max="7" width="9.1796875" style="8"/>
    <col min="9" max="9" width="23.81640625" bestFit="1" customWidth="1"/>
    <col min="10" max="10" width="7.26953125" style="2" customWidth="1"/>
    <col min="11" max="11" width="8.26953125" style="4" customWidth="1"/>
    <col min="12" max="12" width="10.26953125" style="4" bestFit="1" customWidth="1"/>
    <col min="13" max="13" width="7.26953125" style="2" customWidth="1"/>
    <col min="14" max="14" width="8.26953125" style="4" customWidth="1"/>
    <col min="15" max="15" width="10.26953125" style="4" bestFit="1" customWidth="1"/>
    <col min="17" max="17" width="23.81640625" bestFit="1" customWidth="1"/>
    <col min="18" max="18" width="7.26953125" style="2" customWidth="1"/>
    <col min="19" max="19" width="8.26953125" style="4" customWidth="1"/>
    <col min="20" max="20" width="10.26953125" style="4" bestFit="1" customWidth="1"/>
    <col min="21" max="21" width="7.26953125" style="2" customWidth="1"/>
    <col min="22" max="22" width="8.26953125" style="4" customWidth="1"/>
    <col min="23" max="23" width="10.26953125" style="4" bestFit="1" customWidth="1"/>
  </cols>
  <sheetData>
    <row r="1" spans="1:23" x14ac:dyDescent="0.35">
      <c r="A1" t="s">
        <v>0</v>
      </c>
    </row>
    <row r="3" spans="1:23" x14ac:dyDescent="0.35">
      <c r="A3" s="120" t="s">
        <v>84</v>
      </c>
      <c r="B3" s="120"/>
      <c r="C3" s="120"/>
      <c r="D3" s="120"/>
      <c r="E3" s="120"/>
      <c r="F3" s="120"/>
      <c r="G3" s="120"/>
      <c r="I3" s="120" t="s">
        <v>85</v>
      </c>
      <c r="J3" s="120"/>
      <c r="K3" s="120"/>
      <c r="L3" s="120"/>
      <c r="M3" s="120"/>
      <c r="N3" s="120"/>
      <c r="O3" s="120"/>
      <c r="Q3" s="120" t="s">
        <v>86</v>
      </c>
      <c r="R3" s="120"/>
      <c r="S3" s="120"/>
      <c r="T3" s="120"/>
      <c r="U3" s="120"/>
      <c r="V3" s="120"/>
      <c r="W3" s="120"/>
    </row>
    <row r="4" spans="1:23" x14ac:dyDescent="0.35">
      <c r="A4" s="117" t="s">
        <v>1</v>
      </c>
      <c r="B4" s="119" t="s">
        <v>2</v>
      </c>
      <c r="C4" s="119"/>
      <c r="D4" s="119"/>
      <c r="E4" s="119" t="s">
        <v>3</v>
      </c>
      <c r="F4" s="119"/>
      <c r="G4" s="119"/>
      <c r="I4" s="117" t="s">
        <v>1</v>
      </c>
      <c r="J4" s="119" t="s">
        <v>2</v>
      </c>
      <c r="K4" s="119"/>
      <c r="L4" s="119"/>
      <c r="M4" s="119" t="s">
        <v>3</v>
      </c>
      <c r="N4" s="119"/>
      <c r="O4" s="119"/>
      <c r="Q4" s="117" t="s">
        <v>1</v>
      </c>
      <c r="R4" s="119" t="s">
        <v>2</v>
      </c>
      <c r="S4" s="119"/>
      <c r="T4" s="119"/>
      <c r="U4" s="119" t="s">
        <v>3</v>
      </c>
      <c r="V4" s="119"/>
      <c r="W4" s="119"/>
    </row>
    <row r="5" spans="1:23" x14ac:dyDescent="0.35">
      <c r="A5" s="118"/>
      <c r="B5" s="68" t="s">
        <v>4</v>
      </c>
      <c r="C5" s="68" t="s">
        <v>5</v>
      </c>
      <c r="D5" s="68" t="s">
        <v>6</v>
      </c>
      <c r="E5" s="68" t="s">
        <v>4</v>
      </c>
      <c r="F5" s="68" t="s">
        <v>5</v>
      </c>
      <c r="G5" s="68" t="s">
        <v>6</v>
      </c>
      <c r="I5" s="118"/>
      <c r="J5" s="72" t="s">
        <v>4</v>
      </c>
      <c r="K5" s="73" t="s">
        <v>5</v>
      </c>
      <c r="L5" s="73" t="s">
        <v>6</v>
      </c>
      <c r="M5" s="72" t="s">
        <v>4</v>
      </c>
      <c r="N5" s="73" t="s">
        <v>5</v>
      </c>
      <c r="O5" s="73" t="s">
        <v>6</v>
      </c>
      <c r="Q5" s="118"/>
      <c r="R5" s="72" t="s">
        <v>4</v>
      </c>
      <c r="S5" s="73" t="s">
        <v>5</v>
      </c>
      <c r="T5" s="73" t="s">
        <v>6</v>
      </c>
      <c r="U5" s="72" t="s">
        <v>4</v>
      </c>
      <c r="V5" s="73" t="s">
        <v>5</v>
      </c>
      <c r="W5" s="73" t="s">
        <v>6</v>
      </c>
    </row>
    <row r="6" spans="1:23" x14ac:dyDescent="0.35">
      <c r="A6" s="3" t="s">
        <v>8</v>
      </c>
      <c r="B6" s="2">
        <v>-6.8326618972951295E-2</v>
      </c>
      <c r="C6" s="4">
        <v>7.2455902657009894E-2</v>
      </c>
      <c r="D6" s="4">
        <v>0.15564601311505799</v>
      </c>
      <c r="E6" s="2">
        <v>-9.0839720343834904E-2</v>
      </c>
      <c r="F6" s="4">
        <v>1.6837212286892101E-2</v>
      </c>
      <c r="G6" s="4">
        <v>0.139508330377106</v>
      </c>
      <c r="I6" s="3" t="s">
        <v>8</v>
      </c>
      <c r="J6" s="2">
        <v>-0.18477575532868601</v>
      </c>
      <c r="K6" s="4">
        <v>1.7988694459532E-3</v>
      </c>
      <c r="L6" s="4">
        <v>3.8386216807807898E-2</v>
      </c>
      <c r="M6" s="2">
        <v>0.52013643449553304</v>
      </c>
      <c r="N6" s="4">
        <v>1.11929654414866E-2</v>
      </c>
      <c r="O6" s="4">
        <v>0.85669530387499604</v>
      </c>
      <c r="Q6" s="3" t="s">
        <v>8</v>
      </c>
      <c r="R6" s="2">
        <v>-3.80362681148032E-2</v>
      </c>
      <c r="S6" s="4">
        <v>0.44298681673958001</v>
      </c>
      <c r="T6" s="4">
        <v>0.59803220259843404</v>
      </c>
      <c r="U6" s="2">
        <v>0.104071403383229</v>
      </c>
      <c r="V6" s="4">
        <v>3.5379442628142702E-2</v>
      </c>
      <c r="W6" s="4">
        <v>0.202411602417743</v>
      </c>
    </row>
    <row r="7" spans="1:23" x14ac:dyDescent="0.35">
      <c r="A7" s="3" t="s">
        <v>401</v>
      </c>
      <c r="B7" s="2">
        <v>0.36866608248952498</v>
      </c>
      <c r="C7" s="4">
        <v>1.05647374378888E-23</v>
      </c>
      <c r="D7" s="4">
        <v>2.0425159046584999E-22</v>
      </c>
      <c r="E7" s="2">
        <v>-0.21153550856740699</v>
      </c>
      <c r="F7" s="4">
        <v>1.9287990719149399E-8</v>
      </c>
      <c r="G7" s="4">
        <v>1.1187034617106599E-6</v>
      </c>
      <c r="I7" s="3" t="s">
        <v>401</v>
      </c>
      <c r="J7" s="2" t="s">
        <v>400</v>
      </c>
      <c r="K7" s="4" t="s">
        <v>400</v>
      </c>
      <c r="L7" s="4" t="s">
        <v>400</v>
      </c>
      <c r="M7" s="2" t="s">
        <v>400</v>
      </c>
      <c r="N7" s="4" t="s">
        <v>400</v>
      </c>
      <c r="O7" s="4" t="s">
        <v>400</v>
      </c>
      <c r="Q7" s="3" t="s">
        <v>401</v>
      </c>
      <c r="R7" s="2" t="s">
        <v>400</v>
      </c>
      <c r="S7" s="4" t="s">
        <v>400</v>
      </c>
      <c r="T7" s="4" t="s">
        <v>400</v>
      </c>
      <c r="U7" s="2" t="s">
        <v>400</v>
      </c>
      <c r="V7" s="4" t="s">
        <v>400</v>
      </c>
      <c r="W7" s="4" t="s">
        <v>400</v>
      </c>
    </row>
    <row r="8" spans="1:23" x14ac:dyDescent="0.35">
      <c r="A8" s="3" t="s">
        <v>10</v>
      </c>
      <c r="B8" s="2">
        <v>0.119246414852948</v>
      </c>
      <c r="C8" s="4">
        <v>1.79715305183157E-3</v>
      </c>
      <c r="D8" s="4">
        <v>7.4453483575879498E-3</v>
      </c>
      <c r="E8" s="2">
        <v>-1.8496032549174E-2</v>
      </c>
      <c r="F8" s="4">
        <v>0.629425122307669</v>
      </c>
      <c r="G8" s="4">
        <v>0.79941185275895399</v>
      </c>
      <c r="I8" s="3" t="s">
        <v>10</v>
      </c>
      <c r="J8" s="2">
        <v>-1.2248417310311101E-2</v>
      </c>
      <c r="K8" s="4">
        <v>0.84005114106877998</v>
      </c>
      <c r="L8" s="4">
        <v>3.9795801147840898E-2</v>
      </c>
      <c r="M8" s="2">
        <v>0.51183305284875003</v>
      </c>
      <c r="N8" s="4">
        <v>0.90467045961253201</v>
      </c>
      <c r="O8" s="4">
        <v>0.85669530387499604</v>
      </c>
      <c r="Q8" s="3" t="s">
        <v>10</v>
      </c>
      <c r="R8" s="2">
        <v>0.11216170113021599</v>
      </c>
      <c r="S8" s="4">
        <v>2.3295689276072399E-2</v>
      </c>
      <c r="T8" s="4">
        <v>6.4906626492422806E-2</v>
      </c>
      <c r="U8" s="2">
        <v>2.6251511778306501E-2</v>
      </c>
      <c r="V8" s="4">
        <v>0.59654855840952803</v>
      </c>
      <c r="W8" s="4">
        <v>0.87852069097844299</v>
      </c>
    </row>
    <row r="9" spans="1:23" x14ac:dyDescent="0.35">
      <c r="A9" s="3" t="s">
        <v>11</v>
      </c>
      <c r="B9" s="2">
        <v>-0.17268654042064199</v>
      </c>
      <c r="C9" s="4">
        <v>7.3995852137888002E-6</v>
      </c>
      <c r="D9" s="4">
        <v>4.7686215822194497E-5</v>
      </c>
      <c r="E9" s="2">
        <v>6.7147554341269997E-2</v>
      </c>
      <c r="F9" s="4">
        <v>8.3349304978586405E-2</v>
      </c>
      <c r="G9" s="4">
        <v>0.34530426348271498</v>
      </c>
      <c r="I9" s="3" t="s">
        <v>11</v>
      </c>
      <c r="J9" s="2">
        <v>-7.1920967475785094E-2</v>
      </c>
      <c r="K9" s="4">
        <v>0.25061836822183398</v>
      </c>
      <c r="L9" s="4">
        <v>0.160571219802461</v>
      </c>
      <c r="M9" s="2">
        <v>9.9271700127231497E-3</v>
      </c>
      <c r="N9" s="4">
        <v>0.37931428703845199</v>
      </c>
      <c r="O9" s="4">
        <v>0.31832510494287503</v>
      </c>
      <c r="Q9" s="3" t="s">
        <v>11</v>
      </c>
      <c r="R9" s="2">
        <v>4.3283783296202499E-2</v>
      </c>
      <c r="S9" s="4">
        <v>0.38261374895178901</v>
      </c>
      <c r="T9" s="4">
        <v>0.56596970360543597</v>
      </c>
      <c r="U9" s="2">
        <v>0.10295697903281099</v>
      </c>
      <c r="V9" s="4">
        <v>3.7403038334388898E-2</v>
      </c>
      <c r="W9" s="4">
        <v>0.202411602417743</v>
      </c>
    </row>
    <row r="10" spans="1:23" x14ac:dyDescent="0.35">
      <c r="A10" s="3" t="s">
        <v>48</v>
      </c>
      <c r="B10" s="2">
        <v>3.00755308392293E-2</v>
      </c>
      <c r="C10" s="4">
        <v>0.50699847146936206</v>
      </c>
      <c r="D10" s="4">
        <v>0.668316166936887</v>
      </c>
      <c r="E10" s="2">
        <v>0.14727258781883801</v>
      </c>
      <c r="F10" s="4">
        <v>1.0900839272731801E-3</v>
      </c>
      <c r="G10" s="4">
        <v>1.58062169454611E-2</v>
      </c>
      <c r="I10" s="3" t="s">
        <v>48</v>
      </c>
      <c r="J10" s="2">
        <v>0.15400863967237199</v>
      </c>
      <c r="K10" s="4">
        <v>5.0380284492339097E-2</v>
      </c>
      <c r="L10" s="4">
        <v>6.8093754390474298E-2</v>
      </c>
      <c r="M10" s="2">
        <v>0.38924873513282898</v>
      </c>
      <c r="N10" s="4">
        <v>0.11285183726284</v>
      </c>
      <c r="O10" s="4">
        <v>0.85669530387499604</v>
      </c>
      <c r="Q10" s="3" t="s">
        <v>48</v>
      </c>
      <c r="R10" s="2">
        <v>0.15105605104293501</v>
      </c>
      <c r="S10" s="4">
        <v>6.2034502500382498E-3</v>
      </c>
      <c r="T10" s="4">
        <v>2.5768177961697399E-2</v>
      </c>
      <c r="U10" s="2">
        <v>-8.4822328622190593E-3</v>
      </c>
      <c r="V10" s="4">
        <v>0.87855537094651903</v>
      </c>
      <c r="W10" s="4">
        <v>0.93881240510582398</v>
      </c>
    </row>
    <row r="11" spans="1:23" x14ac:dyDescent="0.35">
      <c r="A11" s="3" t="s">
        <v>12</v>
      </c>
      <c r="B11" s="2">
        <v>-7.7696248024119993E-2</v>
      </c>
      <c r="C11" s="4">
        <v>4.6011696852386597E-2</v>
      </c>
      <c r="D11" s="4">
        <v>0.10674713669753701</v>
      </c>
      <c r="E11" s="2">
        <v>6.1703894024927201E-2</v>
      </c>
      <c r="F11" s="4">
        <v>0.11326060430506001</v>
      </c>
      <c r="G11" s="4">
        <v>0.38817712598827198</v>
      </c>
      <c r="I11" s="3" t="s">
        <v>12</v>
      </c>
      <c r="J11" s="2">
        <v>-0.13413685849111301</v>
      </c>
      <c r="K11" s="4">
        <v>2.6401635357662399E-2</v>
      </c>
      <c r="L11" s="4">
        <v>0.14302221660141901</v>
      </c>
      <c r="M11" s="2">
        <v>1.78455953530277E-2</v>
      </c>
      <c r="N11" s="4">
        <v>8.2138421112727497E-2</v>
      </c>
      <c r="O11" s="4">
        <v>0.31832510494287503</v>
      </c>
      <c r="Q11" s="3" t="s">
        <v>12</v>
      </c>
      <c r="R11" s="2">
        <v>5.0983788789478297E-2</v>
      </c>
      <c r="S11" s="4">
        <v>0.31775894981115499</v>
      </c>
      <c r="T11" s="4">
        <v>0.49025666542292401</v>
      </c>
      <c r="U11" s="2">
        <v>-3.99773787911476E-2</v>
      </c>
      <c r="V11" s="4">
        <v>0.43351160213809198</v>
      </c>
      <c r="W11" s="4">
        <v>0.77311735356625899</v>
      </c>
    </row>
    <row r="12" spans="1:23" x14ac:dyDescent="0.35">
      <c r="A12" s="3" t="s">
        <v>13</v>
      </c>
      <c r="B12" s="2">
        <v>-0.13927919099386299</v>
      </c>
      <c r="C12" s="4">
        <v>4.05256811146037E-4</v>
      </c>
      <c r="D12" s="4">
        <v>1.9587412538725102E-3</v>
      </c>
      <c r="E12" s="2">
        <v>-1.6130309652076E-2</v>
      </c>
      <c r="F12" s="4">
        <v>0.68355543988546597</v>
      </c>
      <c r="G12" s="4">
        <v>0.80910643904810298</v>
      </c>
      <c r="I12" s="3" t="s">
        <v>13</v>
      </c>
      <c r="J12" s="2">
        <v>3.3293268590119502E-3</v>
      </c>
      <c r="K12" s="4">
        <v>0.95789192605791995</v>
      </c>
      <c r="L12" s="4">
        <v>1.3794659282175901E-3</v>
      </c>
      <c r="M12" s="2">
        <v>0.98254635935529</v>
      </c>
      <c r="N12" s="4">
        <v>0.95978970440086397</v>
      </c>
      <c r="O12" s="4">
        <v>0.99261100868135099</v>
      </c>
      <c r="Q12" s="3" t="s">
        <v>13</v>
      </c>
      <c r="R12" s="2">
        <v>-0.24522295676125999</v>
      </c>
      <c r="S12" s="4">
        <v>1.04347075696825E-6</v>
      </c>
      <c r="T12" s="4">
        <v>1.8782473625428499E-5</v>
      </c>
      <c r="U12" s="2">
        <v>-2.4580716464815199E-2</v>
      </c>
      <c r="V12" s="4">
        <v>0.629757466492741</v>
      </c>
      <c r="W12" s="4">
        <v>0.87852069097844299</v>
      </c>
    </row>
    <row r="13" spans="1:23" x14ac:dyDescent="0.35">
      <c r="A13" s="3" t="s">
        <v>14</v>
      </c>
      <c r="B13" s="2">
        <v>-0.121873186807821</v>
      </c>
      <c r="C13" s="4">
        <v>4.9196434795182199E-3</v>
      </c>
      <c r="D13" s="4">
        <v>1.7188809526483901E-2</v>
      </c>
      <c r="E13" s="2">
        <v>0.13836669876968999</v>
      </c>
      <c r="F13" s="4">
        <v>1.3919369054086E-3</v>
      </c>
      <c r="G13" s="4">
        <v>1.6146468102739699E-2</v>
      </c>
      <c r="I13" s="3" t="s">
        <v>14</v>
      </c>
      <c r="J13" s="2">
        <v>8.2960907348985403E-3</v>
      </c>
      <c r="K13" s="4">
        <v>0.90695051683630001</v>
      </c>
      <c r="L13" s="4">
        <v>-0.121705062458293</v>
      </c>
      <c r="M13" s="2">
        <v>8.5230965328050107E-2</v>
      </c>
      <c r="N13" s="4">
        <v>0.94054127671912602</v>
      </c>
      <c r="O13" s="4">
        <v>0.39774450486423402</v>
      </c>
      <c r="Q13" s="3" t="s">
        <v>14</v>
      </c>
      <c r="R13" s="2">
        <v>-7.2175284014704494E-2</v>
      </c>
      <c r="S13" s="4">
        <v>0.190920681765262</v>
      </c>
      <c r="T13" s="4">
        <v>0.34365722717747199</v>
      </c>
      <c r="U13" s="2">
        <v>-0.21866852343868701</v>
      </c>
      <c r="V13" s="4">
        <v>6.1802335984571506E-5</v>
      </c>
      <c r="W13" s="4">
        <v>3.3373261431668601E-3</v>
      </c>
    </row>
    <row r="14" spans="1:23" x14ac:dyDescent="0.35">
      <c r="A14" s="3" t="s">
        <v>15</v>
      </c>
      <c r="B14" s="2">
        <v>0.72265113647652102</v>
      </c>
      <c r="C14" s="4">
        <v>9.0165941043720497E-113</v>
      </c>
      <c r="D14" s="4">
        <v>5.2296245805357902E-111</v>
      </c>
      <c r="E14" s="2">
        <v>0.19987253765051799</v>
      </c>
      <c r="F14" s="4">
        <v>1.14598166997128E-7</v>
      </c>
      <c r="G14" s="4">
        <v>3.3233468429167E-6</v>
      </c>
      <c r="I14" s="3" t="s">
        <v>15</v>
      </c>
      <c r="J14" s="2">
        <v>0.80871288931998098</v>
      </c>
      <c r="K14" s="4">
        <v>0</v>
      </c>
      <c r="L14" s="4">
        <v>-0.108303833980501</v>
      </c>
      <c r="M14" s="2">
        <v>6.88949159795951E-2</v>
      </c>
      <c r="N14" s="4">
        <v>0</v>
      </c>
      <c r="O14" s="4">
        <v>0.38406927156091297</v>
      </c>
      <c r="Q14" s="3" t="s">
        <v>15</v>
      </c>
      <c r="R14" s="2">
        <v>0.75679540026414005</v>
      </c>
      <c r="S14" s="4">
        <v>3.65702953615608E-77</v>
      </c>
      <c r="T14" s="4">
        <v>1.9747959495242799E-75</v>
      </c>
      <c r="U14" s="2">
        <v>0.163454688408429</v>
      </c>
      <c r="V14" s="4">
        <v>9.0700024332508104E-4</v>
      </c>
      <c r="W14" s="4">
        <v>2.4489006569777198E-2</v>
      </c>
    </row>
    <row r="15" spans="1:23" x14ac:dyDescent="0.35">
      <c r="B15" s="2"/>
      <c r="C15" s="2"/>
      <c r="D15" s="2"/>
      <c r="E15" s="2"/>
      <c r="F15" s="2"/>
      <c r="G15" s="2"/>
    </row>
    <row r="16" spans="1:23" x14ac:dyDescent="0.35">
      <c r="A16" s="117" t="s">
        <v>16</v>
      </c>
      <c r="B16" s="119" t="s">
        <v>2</v>
      </c>
      <c r="C16" s="119"/>
      <c r="D16" s="119"/>
      <c r="E16" s="119" t="s">
        <v>3</v>
      </c>
      <c r="F16" s="119"/>
      <c r="G16" s="119"/>
      <c r="I16" s="117" t="s">
        <v>16</v>
      </c>
      <c r="J16" s="119" t="s">
        <v>2</v>
      </c>
      <c r="K16" s="119"/>
      <c r="L16" s="119"/>
      <c r="M16" s="119" t="s">
        <v>3</v>
      </c>
      <c r="N16" s="119"/>
      <c r="O16" s="119"/>
      <c r="Q16" s="117" t="s">
        <v>16</v>
      </c>
      <c r="R16" s="119" t="s">
        <v>2</v>
      </c>
      <c r="S16" s="119"/>
      <c r="T16" s="119"/>
      <c r="U16" s="119" t="s">
        <v>3</v>
      </c>
      <c r="V16" s="119"/>
      <c r="W16" s="119"/>
    </row>
    <row r="17" spans="1:23" x14ac:dyDescent="0.35">
      <c r="A17" s="118"/>
      <c r="B17" s="68" t="s">
        <v>4</v>
      </c>
      <c r="C17" s="68" t="s">
        <v>5</v>
      </c>
      <c r="D17" s="68" t="s">
        <v>6</v>
      </c>
      <c r="E17" s="68" t="s">
        <v>4</v>
      </c>
      <c r="F17" s="68" t="s">
        <v>5</v>
      </c>
      <c r="G17" s="68" t="s">
        <v>6</v>
      </c>
      <c r="I17" s="118"/>
      <c r="J17" s="72" t="s">
        <v>4</v>
      </c>
      <c r="K17" s="73" t="s">
        <v>5</v>
      </c>
      <c r="L17" s="73" t="s">
        <v>6</v>
      </c>
      <c r="M17" s="72" t="s">
        <v>4</v>
      </c>
      <c r="N17" s="73" t="s">
        <v>5</v>
      </c>
      <c r="O17" s="73" t="s">
        <v>6</v>
      </c>
      <c r="Q17" s="118"/>
      <c r="R17" s="72" t="s">
        <v>4</v>
      </c>
      <c r="S17" s="73" t="s">
        <v>5</v>
      </c>
      <c r="T17" s="73" t="s">
        <v>6</v>
      </c>
      <c r="U17" s="72" t="s">
        <v>4</v>
      </c>
      <c r="V17" s="73" t="s">
        <v>5</v>
      </c>
      <c r="W17" s="73" t="s">
        <v>6</v>
      </c>
    </row>
    <row r="18" spans="1:23" x14ac:dyDescent="0.35">
      <c r="A18" s="3" t="s">
        <v>17</v>
      </c>
      <c r="B18" s="2">
        <v>-4.4252054440757603E-2</v>
      </c>
      <c r="C18" s="4">
        <v>0.25662957783197599</v>
      </c>
      <c r="D18" s="4">
        <v>0.417032357512582</v>
      </c>
      <c r="E18" s="2">
        <v>7.2172789757150593E-2</v>
      </c>
      <c r="F18" s="4">
        <v>6.4076787333496102E-2</v>
      </c>
      <c r="G18" s="4">
        <v>0.34530426348271498</v>
      </c>
      <c r="I18" s="3" t="s">
        <v>17</v>
      </c>
      <c r="J18" s="2">
        <v>-7.321758942487E-2</v>
      </c>
      <c r="K18" s="4">
        <v>0.23223357102150999</v>
      </c>
      <c r="L18" s="4">
        <v>-9.4006442768541799E-3</v>
      </c>
      <c r="M18" s="2">
        <v>0.87825694112436203</v>
      </c>
      <c r="N18" s="4">
        <v>0.36125222158901499</v>
      </c>
      <c r="O18" s="4">
        <v>0.96436056280322102</v>
      </c>
      <c r="Q18" s="3" t="s">
        <v>17</v>
      </c>
      <c r="R18" s="2">
        <v>3.4599118947170597E-2</v>
      </c>
      <c r="S18" s="4">
        <v>0.495133268517369</v>
      </c>
      <c r="T18" s="4">
        <v>0.62179526744041702</v>
      </c>
      <c r="U18" s="2">
        <v>-0.122669603539969</v>
      </c>
      <c r="V18" s="4">
        <v>1.52225288539983E-2</v>
      </c>
      <c r="W18" s="4">
        <v>0.12636330879282301</v>
      </c>
    </row>
    <row r="19" spans="1:23" x14ac:dyDescent="0.35">
      <c r="A19" s="3" t="s">
        <v>18</v>
      </c>
      <c r="B19" s="2">
        <v>-9.2451058936765904E-2</v>
      </c>
      <c r="C19" s="4">
        <v>1.76017497319454E-2</v>
      </c>
      <c r="D19" s="4">
        <v>4.6404612929674197E-2</v>
      </c>
      <c r="E19" s="2">
        <v>-6.94468048351293E-2</v>
      </c>
      <c r="F19" s="4">
        <v>7.4825028389724393E-2</v>
      </c>
      <c r="G19" s="4">
        <v>0.34530426348271498</v>
      </c>
      <c r="I19" s="3" t="s">
        <v>18</v>
      </c>
      <c r="J19" s="2">
        <v>-0.12702398472768101</v>
      </c>
      <c r="K19" s="4">
        <v>3.7692998521602197E-2</v>
      </c>
      <c r="L19" s="4">
        <v>3.1384146109532503E-2</v>
      </c>
      <c r="M19" s="2">
        <v>0.60899740564063198</v>
      </c>
      <c r="N19" s="4">
        <v>9.5945814418623904E-2</v>
      </c>
      <c r="O19" s="4">
        <v>0.93130418370731405</v>
      </c>
      <c r="Q19" s="3" t="s">
        <v>18</v>
      </c>
      <c r="R19" s="2">
        <v>-0.14441634050365099</v>
      </c>
      <c r="S19" s="4">
        <v>4.2161419854254397E-3</v>
      </c>
      <c r="T19" s="4">
        <v>1.8972638934414501E-2</v>
      </c>
      <c r="U19" s="2">
        <v>-0.12143720153849399</v>
      </c>
      <c r="V19" s="4">
        <v>1.6284554609463001E-2</v>
      </c>
      <c r="W19" s="4">
        <v>0.12636330879282301</v>
      </c>
    </row>
    <row r="20" spans="1:23" x14ac:dyDescent="0.35">
      <c r="A20" s="3" t="s">
        <v>19</v>
      </c>
      <c r="B20" s="2">
        <v>-1.2380947494666301E-2</v>
      </c>
      <c r="C20" s="4">
        <v>0.75106149228561803</v>
      </c>
      <c r="D20" s="4">
        <v>0.85414836377580095</v>
      </c>
      <c r="E20" s="2">
        <v>-2.0966276049361899E-2</v>
      </c>
      <c r="F20" s="4">
        <v>0.59108635488615002</v>
      </c>
      <c r="G20" s="4">
        <v>0.79941185275895399</v>
      </c>
      <c r="I20" s="3" t="s">
        <v>19</v>
      </c>
      <c r="J20" s="2">
        <v>-0.11688651568406</v>
      </c>
      <c r="K20" s="4">
        <v>5.5988331140215702E-2</v>
      </c>
      <c r="L20" s="4">
        <v>2.09449825792246E-2</v>
      </c>
      <c r="M20" s="2">
        <v>0.73286354008320398</v>
      </c>
      <c r="N20" s="4">
        <v>0.12027575718308001</v>
      </c>
      <c r="O20" s="4">
        <v>0.93130418370731405</v>
      </c>
      <c r="Q20" s="3" t="s">
        <v>19</v>
      </c>
      <c r="R20" s="2">
        <v>2.4646285253982599E-2</v>
      </c>
      <c r="S20" s="4">
        <v>0.62706484467121903</v>
      </c>
      <c r="T20" s="4">
        <v>0.72045748111161301</v>
      </c>
      <c r="U20" s="2">
        <v>1.36418553066324E-2</v>
      </c>
      <c r="V20" s="4">
        <v>0.78800733286828595</v>
      </c>
      <c r="W20" s="4">
        <v>0.89570300472525799</v>
      </c>
    </row>
    <row r="21" spans="1:23" x14ac:dyDescent="0.35">
      <c r="A21" s="3" t="s">
        <v>20</v>
      </c>
      <c r="B21" s="2">
        <v>-0.11951921273907901</v>
      </c>
      <c r="C21" s="4">
        <v>2.1165201359393902E-3</v>
      </c>
      <c r="D21" s="4">
        <v>8.1838778589656495E-3</v>
      </c>
      <c r="E21" s="2">
        <v>3.8901085202744302E-2</v>
      </c>
      <c r="F21" s="4">
        <v>0.31871056069960801</v>
      </c>
      <c r="G21" s="4">
        <v>0.66018616144918696</v>
      </c>
      <c r="I21" s="3" t="s">
        <v>20</v>
      </c>
      <c r="J21" s="2">
        <v>-1.95634404903073E-2</v>
      </c>
      <c r="K21" s="4">
        <v>0.74987754226194303</v>
      </c>
      <c r="L21" s="4">
        <v>1.7679553628277701E-2</v>
      </c>
      <c r="M21" s="2">
        <v>0.77327291591139902</v>
      </c>
      <c r="N21" s="4">
        <v>0.85700290544222002</v>
      </c>
      <c r="O21" s="4">
        <v>0.93363402182895305</v>
      </c>
      <c r="Q21" s="3" t="s">
        <v>20</v>
      </c>
      <c r="R21" s="2">
        <v>-0.14899230461909499</v>
      </c>
      <c r="S21" s="4">
        <v>3.14498263190219E-3</v>
      </c>
      <c r="T21" s="4">
        <v>1.54390056475198E-2</v>
      </c>
      <c r="U21" s="2">
        <v>-0.121329441691074</v>
      </c>
      <c r="V21" s="4">
        <v>1.6380428917588199E-2</v>
      </c>
      <c r="W21" s="4">
        <v>0.12636330879282301</v>
      </c>
    </row>
    <row r="22" spans="1:23" x14ac:dyDescent="0.35">
      <c r="A22" s="3" t="s">
        <v>21</v>
      </c>
      <c r="B22" s="2">
        <v>-9.2580953662163706E-2</v>
      </c>
      <c r="C22" s="4">
        <v>1.7442704341873699E-2</v>
      </c>
      <c r="D22" s="4">
        <v>4.6404612929674197E-2</v>
      </c>
      <c r="E22" s="2">
        <v>5.4005556302928803E-2</v>
      </c>
      <c r="F22" s="4">
        <v>0.16612737376153899</v>
      </c>
      <c r="G22" s="4">
        <v>0.50712566727206698</v>
      </c>
      <c r="I22" s="3" t="s">
        <v>21</v>
      </c>
      <c r="J22" s="2">
        <v>-0.13094336917368099</v>
      </c>
      <c r="K22" s="4">
        <v>3.21251304611277E-2</v>
      </c>
      <c r="L22" s="4">
        <v>4.8185936086109403E-2</v>
      </c>
      <c r="M22" s="2">
        <v>0.432097738528056</v>
      </c>
      <c r="N22" s="4">
        <v>9.4684595043323702E-2</v>
      </c>
      <c r="O22" s="4">
        <v>0.85669530387499604</v>
      </c>
      <c r="Q22" s="3" t="s">
        <v>21</v>
      </c>
      <c r="R22" s="2">
        <v>2.5883655117031298E-4</v>
      </c>
      <c r="S22" s="4">
        <v>0.99592939013571002</v>
      </c>
      <c r="T22" s="4">
        <v>0.99592939013571002</v>
      </c>
      <c r="U22" s="2">
        <v>-5.78240855314478E-2</v>
      </c>
      <c r="V22" s="4">
        <v>0.25399846324784298</v>
      </c>
      <c r="W22" s="4">
        <v>0.623450773426524</v>
      </c>
    </row>
    <row r="23" spans="1:23" x14ac:dyDescent="0.35">
      <c r="A23" s="3" t="s">
        <v>23</v>
      </c>
      <c r="B23" s="2">
        <v>-0.55456204052680103</v>
      </c>
      <c r="C23" s="4">
        <v>8.1983288152732303E-57</v>
      </c>
      <c r="D23" s="4">
        <v>2.37751535642924E-55</v>
      </c>
      <c r="E23" s="2">
        <v>-0.100764147282765</v>
      </c>
      <c r="F23" s="4">
        <v>8.1239156340625202E-3</v>
      </c>
      <c r="G23" s="4">
        <v>7.8531184462604403E-2</v>
      </c>
      <c r="I23" s="3" t="s">
        <v>23</v>
      </c>
      <c r="J23" s="2">
        <v>-0.54645957764299402</v>
      </c>
      <c r="K23" s="4">
        <v>1.9621258264487001E-23</v>
      </c>
      <c r="L23" s="4">
        <v>8.0623871185627097E-2</v>
      </c>
      <c r="M23" s="2">
        <v>0.17621439172332701</v>
      </c>
      <c r="N23" s="4">
        <v>5.4939523140563498E-22</v>
      </c>
      <c r="O23" s="4">
        <v>0.70485756689330703</v>
      </c>
      <c r="Q23" s="3" t="s">
        <v>23</v>
      </c>
      <c r="R23" s="2">
        <v>-0.57385998981258701</v>
      </c>
      <c r="S23" s="4">
        <v>6.2264552143919602E-37</v>
      </c>
      <c r="T23" s="4">
        <v>1.68114290788583E-35</v>
      </c>
      <c r="U23" s="2">
        <v>-0.144846288657315</v>
      </c>
      <c r="V23" s="4">
        <v>3.4444128357506701E-3</v>
      </c>
      <c r="W23" s="4">
        <v>6.1999431043512E-2</v>
      </c>
    </row>
    <row r="25" spans="1:23" x14ac:dyDescent="0.35">
      <c r="A25" s="117" t="s">
        <v>24</v>
      </c>
      <c r="B25" s="119" t="s">
        <v>2</v>
      </c>
      <c r="C25" s="119"/>
      <c r="D25" s="119"/>
      <c r="E25" s="119" t="s">
        <v>3</v>
      </c>
      <c r="F25" s="119"/>
      <c r="G25" s="119"/>
      <c r="I25" s="117" t="s">
        <v>24</v>
      </c>
      <c r="J25" s="119" t="s">
        <v>2</v>
      </c>
      <c r="K25" s="119"/>
      <c r="L25" s="119"/>
      <c r="M25" s="119" t="s">
        <v>3</v>
      </c>
      <c r="N25" s="119"/>
      <c r="O25" s="119"/>
      <c r="Q25" s="117" t="s">
        <v>24</v>
      </c>
      <c r="R25" s="119" t="s">
        <v>2</v>
      </c>
      <c r="S25" s="119"/>
      <c r="T25" s="119"/>
      <c r="U25" s="119" t="s">
        <v>3</v>
      </c>
      <c r="V25" s="119"/>
      <c r="W25" s="119"/>
    </row>
    <row r="26" spans="1:23" x14ac:dyDescent="0.35">
      <c r="A26" s="118"/>
      <c r="B26" s="68" t="s">
        <v>4</v>
      </c>
      <c r="C26" s="68" t="s">
        <v>5</v>
      </c>
      <c r="D26" s="68" t="s">
        <v>6</v>
      </c>
      <c r="E26" s="68" t="s">
        <v>4</v>
      </c>
      <c r="F26" s="68" t="s">
        <v>5</v>
      </c>
      <c r="G26" s="68" t="s">
        <v>6</v>
      </c>
      <c r="I26" s="118"/>
      <c r="J26" s="72" t="s">
        <v>4</v>
      </c>
      <c r="K26" s="73" t="s">
        <v>5</v>
      </c>
      <c r="L26" s="73" t="s">
        <v>6</v>
      </c>
      <c r="M26" s="72" t="s">
        <v>4</v>
      </c>
      <c r="N26" s="73" t="s">
        <v>5</v>
      </c>
      <c r="O26" s="73" t="s">
        <v>6</v>
      </c>
      <c r="Q26" s="118"/>
      <c r="R26" s="72" t="s">
        <v>4</v>
      </c>
      <c r="S26" s="73" t="s">
        <v>5</v>
      </c>
      <c r="T26" s="73" t="s">
        <v>6</v>
      </c>
      <c r="U26" s="72" t="s">
        <v>4</v>
      </c>
      <c r="V26" s="73" t="s">
        <v>5</v>
      </c>
      <c r="W26" s="73" t="s">
        <v>6</v>
      </c>
    </row>
    <row r="27" spans="1:23" x14ac:dyDescent="0.35">
      <c r="A27" s="3" t="s">
        <v>25</v>
      </c>
      <c r="B27" s="2">
        <v>4.4980250167525097E-2</v>
      </c>
      <c r="C27" s="4">
        <v>0.25884767018022298</v>
      </c>
      <c r="D27" s="4">
        <v>0.417032357512582</v>
      </c>
      <c r="E27" s="2">
        <v>-2.7831908011632399E-2</v>
      </c>
      <c r="F27" s="4">
        <v>0.48490613700213198</v>
      </c>
      <c r="G27" s="4">
        <v>0.76496229109835501</v>
      </c>
      <c r="I27" s="3" t="s">
        <v>25</v>
      </c>
      <c r="J27" s="2">
        <v>9.3490293200952798E-2</v>
      </c>
      <c r="K27" s="4">
        <v>0.14290107339064001</v>
      </c>
      <c r="L27" s="4">
        <v>-5.9148426416329898E-3</v>
      </c>
      <c r="M27" s="2">
        <v>0.92631007243087504</v>
      </c>
      <c r="N27" s="4">
        <v>0.23536647381987799</v>
      </c>
      <c r="O27" s="4">
        <v>0.99261100868135099</v>
      </c>
      <c r="Q27" s="3" t="s">
        <v>25</v>
      </c>
      <c r="R27" s="2">
        <v>1.7182862349889801E-2</v>
      </c>
      <c r="S27" s="4">
        <v>0.73681006416577499</v>
      </c>
      <c r="T27" s="4">
        <v>0.81533130504917894</v>
      </c>
      <c r="U27" s="2">
        <v>0.106075514142995</v>
      </c>
      <c r="V27" s="4">
        <v>3.7483630077359803E-2</v>
      </c>
      <c r="W27" s="4">
        <v>0.202411602417743</v>
      </c>
    </row>
    <row r="28" spans="1:23" x14ac:dyDescent="0.35">
      <c r="A28" s="3" t="s">
        <v>26</v>
      </c>
      <c r="B28" s="2">
        <v>4.9957814250475002E-3</v>
      </c>
      <c r="C28" s="4">
        <v>0.90025109994091501</v>
      </c>
      <c r="D28" s="4">
        <v>0.90829156206763895</v>
      </c>
      <c r="E28" s="2">
        <v>3.19721096956011E-3</v>
      </c>
      <c r="F28" s="4">
        <v>0.93606409322735595</v>
      </c>
      <c r="G28" s="4">
        <v>0.96334374429598002</v>
      </c>
      <c r="I28" s="3" t="s">
        <v>26</v>
      </c>
      <c r="J28" s="2">
        <v>4.0200403261014497E-2</v>
      </c>
      <c r="K28" s="4">
        <v>0.52944833278511305</v>
      </c>
      <c r="L28" s="4">
        <v>-5.6213157755163203E-2</v>
      </c>
      <c r="M28" s="2">
        <v>0.379036195389931</v>
      </c>
      <c r="N28" s="4">
        <v>0.650324124981558</v>
      </c>
      <c r="O28" s="4">
        <v>0.85669530387499604</v>
      </c>
      <c r="Q28" s="3" t="s">
        <v>26</v>
      </c>
      <c r="R28" s="2">
        <v>-5.85309742372511E-2</v>
      </c>
      <c r="S28" s="4">
        <v>0.25191568088801702</v>
      </c>
      <c r="T28" s="4">
        <v>0.41500482368249603</v>
      </c>
      <c r="U28" s="2">
        <v>1.4682982703031399E-2</v>
      </c>
      <c r="V28" s="4">
        <v>0.77397479505522804</v>
      </c>
      <c r="W28" s="4">
        <v>0.89570300472525799</v>
      </c>
    </row>
    <row r="29" spans="1:23" x14ac:dyDescent="0.35">
      <c r="A29" s="3" t="s">
        <v>27</v>
      </c>
      <c r="B29" s="2">
        <v>1.54086569650107E-2</v>
      </c>
      <c r="C29" s="4">
        <v>0.69903478735094204</v>
      </c>
      <c r="D29" s="4">
        <v>0.84466703471572202</v>
      </c>
      <c r="E29" s="2">
        <v>-1.8317348143038401E-3</v>
      </c>
      <c r="F29" s="4">
        <v>0.96334374429598002</v>
      </c>
      <c r="G29" s="4">
        <v>0.96334374429598002</v>
      </c>
      <c r="I29" s="3" t="s">
        <v>27</v>
      </c>
      <c r="J29" s="2">
        <v>0.20548520391617101</v>
      </c>
      <c r="K29" s="4">
        <v>1.16301133154517E-3</v>
      </c>
      <c r="L29" s="4">
        <v>4.9430430547402503E-2</v>
      </c>
      <c r="M29" s="2">
        <v>0.439290159791693</v>
      </c>
      <c r="N29" s="4">
        <v>8.1410793208162094E-3</v>
      </c>
      <c r="O29" s="4">
        <v>0.85669530387499604</v>
      </c>
      <c r="Q29" s="3" t="s">
        <v>27</v>
      </c>
      <c r="R29" s="2">
        <v>-0.11227476202268601</v>
      </c>
      <c r="S29" s="4">
        <v>2.76091478248554E-2</v>
      </c>
      <c r="T29" s="4">
        <v>7.0994951549628205E-2</v>
      </c>
      <c r="U29" s="2">
        <v>5.33311402554199E-2</v>
      </c>
      <c r="V29" s="4">
        <v>0.29659047488375601</v>
      </c>
      <c r="W29" s="4">
        <v>0.65688685096105803</v>
      </c>
    </row>
    <row r="30" spans="1:23" x14ac:dyDescent="0.35">
      <c r="A30" s="3" t="s">
        <v>28</v>
      </c>
      <c r="B30" s="2">
        <v>-3.1756527566436099E-2</v>
      </c>
      <c r="C30" s="4">
        <v>0.42547002705535503</v>
      </c>
      <c r="D30" s="4">
        <v>0.62640807376433905</v>
      </c>
      <c r="E30" s="2">
        <v>6.4113938002849494E-2</v>
      </c>
      <c r="F30" s="4">
        <v>0.107339884620183</v>
      </c>
      <c r="G30" s="4">
        <v>0.38817712598827198</v>
      </c>
      <c r="I30" s="3" t="s">
        <v>28</v>
      </c>
      <c r="J30" s="2">
        <v>0.11901158715188501</v>
      </c>
      <c r="K30" s="4">
        <v>6.18221898940923E-2</v>
      </c>
      <c r="L30" s="4">
        <v>5.9225860407238404E-4</v>
      </c>
      <c r="M30" s="2">
        <v>0.99261100868135099</v>
      </c>
      <c r="N30" s="4">
        <v>0.123644379788185</v>
      </c>
      <c r="O30" s="4">
        <v>0.99261100868135099</v>
      </c>
      <c r="Q30" s="3" t="s">
        <v>28</v>
      </c>
      <c r="R30" s="2">
        <v>2.78579347246025E-2</v>
      </c>
      <c r="S30" s="4">
        <v>0.58579440458670395</v>
      </c>
      <c r="T30" s="4">
        <v>0.70295328550404401</v>
      </c>
      <c r="U30" s="2">
        <v>-6.8838424296339303E-3</v>
      </c>
      <c r="V30" s="4">
        <v>0.89290193882533198</v>
      </c>
      <c r="W30" s="4">
        <v>0.93881240510582398</v>
      </c>
    </row>
    <row r="31" spans="1:23" x14ac:dyDescent="0.35">
      <c r="A31" s="3" t="s">
        <v>29</v>
      </c>
      <c r="B31" s="2">
        <v>-6.1915465206694102E-2</v>
      </c>
      <c r="C31" s="4">
        <v>0.119960034261396</v>
      </c>
      <c r="D31" s="4">
        <v>0.22444135442454799</v>
      </c>
      <c r="E31" s="2">
        <v>6.2968770115895398E-2</v>
      </c>
      <c r="F31" s="4">
        <v>0.113776054168976</v>
      </c>
      <c r="G31" s="4">
        <v>0.38817712598827198</v>
      </c>
      <c r="I31" s="3" t="s">
        <v>29</v>
      </c>
      <c r="J31" s="2">
        <v>0.161580346551533</v>
      </c>
      <c r="K31" s="4">
        <v>1.0981495106006401E-2</v>
      </c>
      <c r="L31" s="4">
        <v>1.1467558016411E-2</v>
      </c>
      <c r="M31" s="2">
        <v>0.85768761553753203</v>
      </c>
      <c r="N31" s="4">
        <v>4.3925980424025603E-2</v>
      </c>
      <c r="O31" s="4">
        <v>0.96061012940203605</v>
      </c>
      <c r="Q31" s="3" t="s">
        <v>29</v>
      </c>
      <c r="R31" s="2">
        <v>-4.0754278430304998E-2</v>
      </c>
      <c r="S31" s="4">
        <v>0.42522581885906202</v>
      </c>
      <c r="T31" s="4">
        <v>0.58877421072793201</v>
      </c>
      <c r="U31" s="2">
        <v>6.8785918323508999E-2</v>
      </c>
      <c r="V31" s="4">
        <v>0.17801750015071399</v>
      </c>
      <c r="W31" s="4">
        <v>0.55966707697753204</v>
      </c>
    </row>
    <row r="32" spans="1:23" x14ac:dyDescent="0.35">
      <c r="A32" s="3" t="s">
        <v>30</v>
      </c>
      <c r="B32" s="2">
        <v>-3.40578930065321E-2</v>
      </c>
      <c r="C32" s="4">
        <v>0.39268670900637997</v>
      </c>
      <c r="D32" s="4">
        <v>0.59936392427289698</v>
      </c>
      <c r="E32" s="2">
        <v>4.79829718680473E-2</v>
      </c>
      <c r="F32" s="4">
        <v>0.22836582438160499</v>
      </c>
      <c r="G32" s="4">
        <v>0.58861517562871901</v>
      </c>
      <c r="I32" s="3" t="s">
        <v>30</v>
      </c>
      <c r="J32" s="2">
        <v>0.16573660642677501</v>
      </c>
      <c r="K32" s="4">
        <v>9.0644183055879797E-3</v>
      </c>
      <c r="L32" s="4">
        <v>-5.7460029721913899E-2</v>
      </c>
      <c r="M32" s="2">
        <v>0.368536742499321</v>
      </c>
      <c r="N32" s="4">
        <v>3.9046725008686702E-2</v>
      </c>
      <c r="O32" s="4">
        <v>0.85669530387499604</v>
      </c>
      <c r="Q32" s="3" t="s">
        <v>30</v>
      </c>
      <c r="R32" s="2">
        <v>-5.83221962960263E-2</v>
      </c>
      <c r="S32" s="4">
        <v>0.253614058917081</v>
      </c>
      <c r="T32" s="4">
        <v>0.41500482368249603</v>
      </c>
      <c r="U32" s="2">
        <v>5.2822339611513801E-2</v>
      </c>
      <c r="V32" s="4">
        <v>0.30122925815808099</v>
      </c>
      <c r="W32" s="4">
        <v>0.65688685096105803</v>
      </c>
    </row>
    <row r="33" spans="1:23" x14ac:dyDescent="0.35">
      <c r="A33" s="3" t="s">
        <v>31</v>
      </c>
      <c r="B33" s="2">
        <v>-0.111433472419613</v>
      </c>
      <c r="C33" s="4">
        <v>5.0380993439694101E-3</v>
      </c>
      <c r="D33" s="4">
        <v>1.7188809526483901E-2</v>
      </c>
      <c r="E33" s="2">
        <v>3.6302654077034702E-2</v>
      </c>
      <c r="F33" s="4">
        <v>0.36222781912902502</v>
      </c>
      <c r="G33" s="4">
        <v>0.67771656482204601</v>
      </c>
      <c r="I33" s="3" t="s">
        <v>31</v>
      </c>
      <c r="J33" s="2">
        <v>4.5892527977782198E-2</v>
      </c>
      <c r="K33" s="4">
        <v>0.47277117946658098</v>
      </c>
      <c r="L33" s="4">
        <v>0.12997968582716099</v>
      </c>
      <c r="M33" s="2">
        <v>4.1241316978291503E-2</v>
      </c>
      <c r="N33" s="4">
        <v>0.64573624512508598</v>
      </c>
      <c r="O33" s="4">
        <v>0.35405749610454901</v>
      </c>
      <c r="Q33" s="3" t="s">
        <v>31</v>
      </c>
      <c r="R33" s="2">
        <v>-0.11509009857411701</v>
      </c>
      <c r="S33" s="4">
        <v>2.39209091518441E-2</v>
      </c>
      <c r="T33" s="4">
        <v>6.4906626492422806E-2</v>
      </c>
      <c r="U33" s="2">
        <v>2.43051320217696E-2</v>
      </c>
      <c r="V33" s="4">
        <v>0.63448716570665298</v>
      </c>
      <c r="W33" s="4">
        <v>0.87852069097844299</v>
      </c>
    </row>
    <row r="34" spans="1:23" x14ac:dyDescent="0.35">
      <c r="A34" s="3" t="s">
        <v>32</v>
      </c>
      <c r="B34" s="2">
        <v>2.9814716819789502E-2</v>
      </c>
      <c r="C34" s="4">
        <v>0.45433175706572299</v>
      </c>
      <c r="D34" s="4">
        <v>0.639800551507266</v>
      </c>
      <c r="E34" s="2">
        <v>2.2664814434904298E-2</v>
      </c>
      <c r="F34" s="4">
        <v>0.56953959983584201</v>
      </c>
      <c r="G34" s="4">
        <v>0.79941185275895399</v>
      </c>
      <c r="I34" s="3" t="s">
        <v>32</v>
      </c>
      <c r="J34" s="2">
        <v>-5.1363236956623003E-2</v>
      </c>
      <c r="K34" s="4">
        <v>0.42158612571354098</v>
      </c>
      <c r="L34" s="4">
        <v>1.6179886814172699E-2</v>
      </c>
      <c r="M34" s="2">
        <v>0.80025773299624603</v>
      </c>
      <c r="N34" s="4">
        <v>0.59022057599895705</v>
      </c>
      <c r="O34" s="4">
        <v>0.93363402182895305</v>
      </c>
      <c r="Q34" s="3" t="s">
        <v>32</v>
      </c>
      <c r="R34" s="2">
        <v>0.124285101139104</v>
      </c>
      <c r="S34" s="4">
        <v>1.4679605289696401E-2</v>
      </c>
      <c r="T34" s="4">
        <v>5.2846579042907099E-2</v>
      </c>
      <c r="U34" s="2">
        <v>-5.0433420283556201E-3</v>
      </c>
      <c r="V34" s="4">
        <v>0.92142699019645702</v>
      </c>
      <c r="W34" s="4">
        <v>0.93881240510582398</v>
      </c>
    </row>
    <row r="35" spans="1:23" x14ac:dyDescent="0.35">
      <c r="A35" s="3" t="s">
        <v>33</v>
      </c>
      <c r="B35" s="2">
        <v>-3.6917635081365099E-2</v>
      </c>
      <c r="C35" s="4">
        <v>0.35414800461087298</v>
      </c>
      <c r="D35" s="4">
        <v>0.55515092614677297</v>
      </c>
      <c r="E35" s="2">
        <v>7.7514990681192594E-2</v>
      </c>
      <c r="F35" s="4">
        <v>5.1442457286522997E-2</v>
      </c>
      <c r="G35" s="4">
        <v>0.34530426348271498</v>
      </c>
      <c r="I35" s="3" t="s">
        <v>33</v>
      </c>
      <c r="J35" s="2">
        <v>0.154800678666627</v>
      </c>
      <c r="K35" s="4">
        <v>1.48819131020144E-2</v>
      </c>
      <c r="L35" s="4">
        <v>0.12144735890596001</v>
      </c>
      <c r="M35" s="2">
        <v>5.66405570596374E-2</v>
      </c>
      <c r="N35" s="4">
        <v>5.5559142247520302E-2</v>
      </c>
      <c r="O35" s="4">
        <v>0.38406927156091297</v>
      </c>
      <c r="Q35" s="3" t="s">
        <v>33</v>
      </c>
      <c r="R35" s="2">
        <v>-4.2143032389387498E-2</v>
      </c>
      <c r="S35" s="4">
        <v>0.409608024883724</v>
      </c>
      <c r="T35" s="4">
        <v>0.58207456167687099</v>
      </c>
      <c r="U35" s="2">
        <v>-1.79507175735381E-2</v>
      </c>
      <c r="V35" s="4">
        <v>0.72551218312097399</v>
      </c>
      <c r="W35" s="4">
        <v>0.89570300472525799</v>
      </c>
    </row>
    <row r="36" spans="1:23" x14ac:dyDescent="0.35">
      <c r="A36" s="3" t="s">
        <v>34</v>
      </c>
      <c r="B36" s="2">
        <v>-9.6012172558434694E-2</v>
      </c>
      <c r="C36" s="4">
        <v>1.57563684806733E-2</v>
      </c>
      <c r="D36" s="4">
        <v>4.6404612929674197E-2</v>
      </c>
      <c r="E36" s="2">
        <v>4.3009470703255302E-2</v>
      </c>
      <c r="F36" s="4">
        <v>0.28032014164718799</v>
      </c>
      <c r="G36" s="4">
        <v>0.62532954675142005</v>
      </c>
      <c r="I36" s="3" t="s">
        <v>34</v>
      </c>
      <c r="J36" s="2">
        <v>0.109956420588017</v>
      </c>
      <c r="K36" s="4">
        <v>8.46053775521107E-2</v>
      </c>
      <c r="L36" s="4">
        <v>2.4874217192881298E-2</v>
      </c>
      <c r="M36" s="2">
        <v>0.69727155843850597</v>
      </c>
      <c r="N36" s="4">
        <v>0.15704833946000299</v>
      </c>
      <c r="O36" s="4">
        <v>0.93130418370731405</v>
      </c>
      <c r="Q36" s="3" t="s">
        <v>34</v>
      </c>
      <c r="R36" s="2">
        <v>-5.6578347707183001E-2</v>
      </c>
      <c r="S36" s="4">
        <v>0.26811028983491803</v>
      </c>
      <c r="T36" s="4">
        <v>0.42582222503192901</v>
      </c>
      <c r="U36" s="2">
        <v>6.02471809542676E-2</v>
      </c>
      <c r="V36" s="4">
        <v>0.238253756146802</v>
      </c>
      <c r="W36" s="4">
        <v>0.61265251580606295</v>
      </c>
    </row>
    <row r="37" spans="1:23" x14ac:dyDescent="0.35">
      <c r="A37" s="3" t="s">
        <v>35</v>
      </c>
      <c r="B37" s="2">
        <v>-5.3054401831614901E-3</v>
      </c>
      <c r="C37" s="4">
        <v>0.89410354307581996</v>
      </c>
      <c r="D37" s="4">
        <v>0.90829156206763895</v>
      </c>
      <c r="E37" s="2">
        <v>4.8159198260406898E-2</v>
      </c>
      <c r="F37" s="4">
        <v>0.22665966260933501</v>
      </c>
      <c r="G37" s="4">
        <v>0.58861517562871901</v>
      </c>
      <c r="I37" s="3" t="s">
        <v>35</v>
      </c>
      <c r="J37" s="2">
        <v>-3.2243349340183901E-3</v>
      </c>
      <c r="K37" s="4">
        <v>0.95978970440086397</v>
      </c>
      <c r="L37" s="4">
        <v>-3.11879045125295E-2</v>
      </c>
      <c r="M37" s="2">
        <v>0.62569948983007995</v>
      </c>
      <c r="N37" s="4">
        <v>0.95978970440086397</v>
      </c>
      <c r="O37" s="4">
        <v>0.93130418370731405</v>
      </c>
      <c r="Q37" s="3" t="s">
        <v>35</v>
      </c>
      <c r="R37" s="2">
        <v>1.4946230262787101E-2</v>
      </c>
      <c r="S37" s="4">
        <v>0.77003512143533603</v>
      </c>
      <c r="T37" s="4">
        <v>0.81533130504917894</v>
      </c>
      <c r="U37" s="2">
        <v>1.3792989504121301E-2</v>
      </c>
      <c r="V37" s="4">
        <v>0.78733657262172896</v>
      </c>
      <c r="W37" s="4">
        <v>0.89570300472525799</v>
      </c>
    </row>
    <row r="38" spans="1:23" x14ac:dyDescent="0.35">
      <c r="A38" s="3" t="s">
        <v>36</v>
      </c>
      <c r="B38" s="2">
        <v>-2.7268965812908701E-2</v>
      </c>
      <c r="C38" s="4">
        <v>0.49378491749339898</v>
      </c>
      <c r="D38" s="4">
        <v>0.66603547010737596</v>
      </c>
      <c r="E38" s="2">
        <v>3.8381413112952997E-2</v>
      </c>
      <c r="F38" s="4">
        <v>0.33537763210753002</v>
      </c>
      <c r="G38" s="4">
        <v>0.67075526421506004</v>
      </c>
      <c r="I38" s="3" t="s">
        <v>36</v>
      </c>
      <c r="J38" s="2">
        <v>0.20908272788874699</v>
      </c>
      <c r="K38" s="4">
        <v>9.4658655531886502E-4</v>
      </c>
      <c r="L38" s="4">
        <v>8.3133376647028703E-2</v>
      </c>
      <c r="M38" s="2">
        <v>0.19285785106227199</v>
      </c>
      <c r="N38" s="4">
        <v>7.5726924425509202E-3</v>
      </c>
      <c r="O38" s="4">
        <v>0.72000264396581504</v>
      </c>
      <c r="Q38" s="3" t="s">
        <v>36</v>
      </c>
      <c r="R38" s="2">
        <v>-0.11499393333255301</v>
      </c>
      <c r="S38" s="4">
        <v>2.4039491293489899E-2</v>
      </c>
      <c r="T38" s="4">
        <v>6.4906626492422806E-2</v>
      </c>
      <c r="U38" s="2">
        <v>2.25933359266293E-2</v>
      </c>
      <c r="V38" s="4">
        <v>0.65854116656572603</v>
      </c>
      <c r="W38" s="4">
        <v>0.88903057486373005</v>
      </c>
    </row>
    <row r="39" spans="1:23" x14ac:dyDescent="0.35">
      <c r="A39" s="3" t="s">
        <v>37</v>
      </c>
      <c r="B39" s="2">
        <v>2.0842704549674001E-2</v>
      </c>
      <c r="C39" s="4">
        <v>0.60097634803264299</v>
      </c>
      <c r="D39" s="4">
        <v>0.75775278664985402</v>
      </c>
      <c r="E39" s="2">
        <v>2.9913267348787402E-3</v>
      </c>
      <c r="F39" s="4">
        <v>0.94017327113596805</v>
      </c>
      <c r="G39" s="4">
        <v>0.96334374429598002</v>
      </c>
      <c r="I39" s="3" t="s">
        <v>37</v>
      </c>
      <c r="J39" s="2">
        <v>0.190001899370453</v>
      </c>
      <c r="K39" s="4">
        <v>2.7146593660025801E-3</v>
      </c>
      <c r="L39" s="4">
        <v>2.2148362258584402E-2</v>
      </c>
      <c r="M39" s="2">
        <v>0.72906794950665099</v>
      </c>
      <c r="N39" s="4">
        <v>1.3820084045104101E-2</v>
      </c>
      <c r="O39" s="4">
        <v>0.93130418370731405</v>
      </c>
      <c r="Q39" s="3" t="s">
        <v>37</v>
      </c>
      <c r="R39" s="2">
        <v>-4.0068970887906803E-3</v>
      </c>
      <c r="S39" s="4">
        <v>0.93753718287710497</v>
      </c>
      <c r="T39" s="4">
        <v>0.97359630529545504</v>
      </c>
      <c r="U39" s="2">
        <v>9.0935375363825899E-2</v>
      </c>
      <c r="V39" s="4">
        <v>7.4721000123823905E-2</v>
      </c>
      <c r="W39" s="4">
        <v>0.336244500557208</v>
      </c>
    </row>
    <row r="40" spans="1:23" x14ac:dyDescent="0.35">
      <c r="A40" s="3" t="s">
        <v>49</v>
      </c>
      <c r="B40" s="2">
        <v>4.70752009173677E-2</v>
      </c>
      <c r="C40" s="4">
        <v>0.23729911436694701</v>
      </c>
      <c r="D40" s="4">
        <v>0.40480437156714399</v>
      </c>
      <c r="E40" s="2">
        <v>4.5395835523413801E-2</v>
      </c>
      <c r="F40" s="4">
        <v>0.25446886877952901</v>
      </c>
      <c r="G40" s="4">
        <v>0.59036777556850795</v>
      </c>
      <c r="I40" s="3" t="s">
        <v>49</v>
      </c>
      <c r="J40" s="2">
        <v>0.165838378423949</v>
      </c>
      <c r="K40" s="4">
        <v>9.0214564255009805E-3</v>
      </c>
      <c r="L40" s="4">
        <v>-4.3191574382579902E-2</v>
      </c>
      <c r="M40" s="2">
        <v>0.499243215599459</v>
      </c>
      <c r="N40" s="4">
        <v>3.9046725008686702E-2</v>
      </c>
      <c r="O40" s="4">
        <v>0.85669530387499604</v>
      </c>
      <c r="Q40" s="3" t="s">
        <v>49</v>
      </c>
      <c r="R40" s="2">
        <v>3.5417519390958399E-2</v>
      </c>
      <c r="S40" s="4">
        <v>0.48837252994091701</v>
      </c>
      <c r="T40" s="4">
        <v>0.62179526744041702</v>
      </c>
      <c r="U40" s="2">
        <v>6.5822951578192804E-2</v>
      </c>
      <c r="V40" s="4">
        <v>0.19748919685961799</v>
      </c>
      <c r="W40" s="4">
        <v>0.56128508581154601</v>
      </c>
    </row>
    <row r="41" spans="1:23" x14ac:dyDescent="0.35">
      <c r="A41" s="3" t="s">
        <v>38</v>
      </c>
      <c r="B41" s="2">
        <v>-0.15401542207458799</v>
      </c>
      <c r="C41" s="4">
        <v>1.01306782941316E-4</v>
      </c>
      <c r="D41" s="4">
        <v>5.8757934105963504E-4</v>
      </c>
      <c r="E41" s="2">
        <v>7.31930051940477E-2</v>
      </c>
      <c r="F41" s="4">
        <v>6.5934608782771298E-2</v>
      </c>
      <c r="G41" s="4">
        <v>0.34530426348271498</v>
      </c>
      <c r="I41" s="3" t="s">
        <v>38</v>
      </c>
      <c r="J41" s="2">
        <v>-1.56984122922924E-2</v>
      </c>
      <c r="K41" s="4">
        <v>0.80608204799073602</v>
      </c>
      <c r="L41" s="4">
        <v>-2.9226047177043302E-2</v>
      </c>
      <c r="M41" s="2">
        <v>0.64760556279713999</v>
      </c>
      <c r="N41" s="4">
        <v>0.89675255685184496</v>
      </c>
      <c r="O41" s="4">
        <v>0.93130418370731405</v>
      </c>
      <c r="Q41" s="3" t="s">
        <v>38</v>
      </c>
      <c r="R41" s="2">
        <v>-0.120465033370868</v>
      </c>
      <c r="S41" s="4">
        <v>1.8048284716988199E-2</v>
      </c>
      <c r="T41" s="4">
        <v>6.0912960919835203E-2</v>
      </c>
      <c r="U41" s="2">
        <v>-3.6972186216222301E-2</v>
      </c>
      <c r="V41" s="4">
        <v>0.469474004642225</v>
      </c>
      <c r="W41" s="4">
        <v>0.77311735356625899</v>
      </c>
    </row>
    <row r="42" spans="1:23" x14ac:dyDescent="0.35">
      <c r="A42" s="3" t="s">
        <v>39</v>
      </c>
      <c r="B42" s="2">
        <v>-7.0159247039190395E-2</v>
      </c>
      <c r="C42" s="4">
        <v>7.7992163641331505E-2</v>
      </c>
      <c r="D42" s="4">
        <v>0.159036950104742</v>
      </c>
      <c r="E42" s="2">
        <v>2.88514769358536E-2</v>
      </c>
      <c r="F42" s="4">
        <v>0.46904747595415902</v>
      </c>
      <c r="G42" s="4">
        <v>0.76496229109835501</v>
      </c>
      <c r="I42" s="3" t="s">
        <v>39</v>
      </c>
      <c r="J42" s="2">
        <v>0.128413351268719</v>
      </c>
      <c r="K42" s="4">
        <v>4.3769423554694903E-2</v>
      </c>
      <c r="L42" s="4">
        <v>-6.8438994562538796E-2</v>
      </c>
      <c r="M42" s="2">
        <v>0.28398785987507902</v>
      </c>
      <c r="N42" s="4">
        <v>0.102128654960955</v>
      </c>
      <c r="O42" s="4">
        <v>0.85669530387499604</v>
      </c>
      <c r="Q42" s="3" t="s">
        <v>39</v>
      </c>
      <c r="R42" s="2">
        <v>3.6965524724207902E-2</v>
      </c>
      <c r="S42" s="4">
        <v>0.46955411323871699</v>
      </c>
      <c r="T42" s="4">
        <v>0.61843712475343204</v>
      </c>
      <c r="U42" s="2">
        <v>0.131792786408855</v>
      </c>
      <c r="V42" s="4">
        <v>9.6295837209127693E-3</v>
      </c>
      <c r="W42" s="4">
        <v>0.12636330879282301</v>
      </c>
    </row>
    <row r="43" spans="1:23" x14ac:dyDescent="0.35">
      <c r="A43" s="3" t="s">
        <v>40</v>
      </c>
      <c r="B43" s="2">
        <v>-2.9225404701579302E-2</v>
      </c>
      <c r="C43" s="4">
        <v>0.46330384764319299</v>
      </c>
      <c r="D43" s="4">
        <v>0.639800551507266</v>
      </c>
      <c r="E43" s="2">
        <v>1.8897472994846801E-2</v>
      </c>
      <c r="F43" s="4">
        <v>0.63537371775171703</v>
      </c>
      <c r="G43" s="4">
        <v>0.79941185275895399</v>
      </c>
      <c r="I43" s="3" t="s">
        <v>40</v>
      </c>
      <c r="J43" s="2">
        <v>0.21812221172510399</v>
      </c>
      <c r="K43" s="4">
        <v>5.5576188724406597E-4</v>
      </c>
      <c r="L43" s="4">
        <v>-2.9135083942219701E-2</v>
      </c>
      <c r="M43" s="2">
        <v>0.64862884513017105</v>
      </c>
      <c r="N43" s="4">
        <v>7.5726924425509202E-3</v>
      </c>
      <c r="O43" s="4">
        <v>0.93130418370731405</v>
      </c>
      <c r="Q43" s="3" t="s">
        <v>40</v>
      </c>
      <c r="R43" s="2">
        <v>-8.2102714892510004E-2</v>
      </c>
      <c r="S43" s="4">
        <v>0.10773668971328799</v>
      </c>
      <c r="T43" s="4">
        <v>0.23271124978070101</v>
      </c>
      <c r="U43" s="2">
        <v>7.9500542829477203E-2</v>
      </c>
      <c r="V43" s="4">
        <v>0.11939765734018599</v>
      </c>
      <c r="W43" s="4">
        <v>0.41310555736369797</v>
      </c>
    </row>
    <row r="44" spans="1:23" x14ac:dyDescent="0.35">
      <c r="A44" s="3" t="s">
        <v>41</v>
      </c>
      <c r="B44" s="2">
        <v>3.1310346748492299E-2</v>
      </c>
      <c r="C44" s="4">
        <v>0.43200556811333701</v>
      </c>
      <c r="D44" s="4">
        <v>0.62640807376433905</v>
      </c>
      <c r="E44" s="2">
        <v>-4.7603053474691799E-2</v>
      </c>
      <c r="F44" s="4">
        <v>0.23207505380732499</v>
      </c>
      <c r="G44" s="4">
        <v>0.58861517562871901</v>
      </c>
      <c r="I44" s="3" t="s">
        <v>41</v>
      </c>
      <c r="J44" s="2">
        <v>0.109145889223176</v>
      </c>
      <c r="K44" s="4">
        <v>8.6937473629644504E-2</v>
      </c>
      <c r="L44" s="4">
        <v>9.4480525592746598E-2</v>
      </c>
      <c r="M44" s="2">
        <v>0.13869720869928701</v>
      </c>
      <c r="N44" s="4">
        <v>0.15704833946000299</v>
      </c>
      <c r="O44" s="4">
        <v>0.59746489901231403</v>
      </c>
      <c r="Q44" s="3" t="s">
        <v>41</v>
      </c>
      <c r="R44" s="2">
        <v>-0.13280459140808001</v>
      </c>
      <c r="S44" s="4">
        <v>9.0831987100190997E-3</v>
      </c>
      <c r="T44" s="4">
        <v>3.5035195024359402E-2</v>
      </c>
      <c r="U44" s="2">
        <v>4.7786307928024199E-2</v>
      </c>
      <c r="V44" s="4">
        <v>0.34972617376861098</v>
      </c>
      <c r="W44" s="4">
        <v>0.69945234753722296</v>
      </c>
    </row>
    <row r="45" spans="1:23" x14ac:dyDescent="0.35">
      <c r="A45" s="3" t="s">
        <v>50</v>
      </c>
      <c r="B45" s="2">
        <v>-2.1477048020612299E-2</v>
      </c>
      <c r="C45" s="4">
        <v>0.58994349484640496</v>
      </c>
      <c r="D45" s="4">
        <v>0.75775278664985402</v>
      </c>
      <c r="E45" s="2">
        <v>4.5743644616400597E-2</v>
      </c>
      <c r="F45" s="4">
        <v>0.25084391907628001</v>
      </c>
      <c r="G45" s="4">
        <v>0.59036777556850795</v>
      </c>
      <c r="I45" s="3" t="s">
        <v>50</v>
      </c>
      <c r="J45" s="2">
        <v>0.20986564101334501</v>
      </c>
      <c r="K45" s="4">
        <v>9.0469658425749305E-4</v>
      </c>
      <c r="L45" s="4">
        <v>-2.6714929954841898E-2</v>
      </c>
      <c r="M45" s="2">
        <v>0.67609122156689705</v>
      </c>
      <c r="N45" s="4">
        <v>7.5726924425509202E-3</v>
      </c>
      <c r="O45" s="4">
        <v>0.93130418370731405</v>
      </c>
      <c r="Q45" s="3" t="s">
        <v>50</v>
      </c>
      <c r="R45" s="2">
        <v>-6.8922283956768707E-2</v>
      </c>
      <c r="S45" s="4">
        <v>0.17715690279517299</v>
      </c>
      <c r="T45" s="4">
        <v>0.32987837072204601</v>
      </c>
      <c r="U45" s="2">
        <v>4.06651435136407E-2</v>
      </c>
      <c r="V45" s="4">
        <v>0.42623991261834399</v>
      </c>
      <c r="W45" s="4">
        <v>0.77311735356625899</v>
      </c>
    </row>
    <row r="46" spans="1:23" x14ac:dyDescent="0.35">
      <c r="A46" s="3" t="s">
        <v>42</v>
      </c>
      <c r="B46" s="2">
        <v>-5.8147984044113803E-2</v>
      </c>
      <c r="C46" s="4">
        <v>0.14424626654321501</v>
      </c>
      <c r="D46" s="4">
        <v>0.261446358109578</v>
      </c>
      <c r="E46" s="2">
        <v>-2.46811686623833E-3</v>
      </c>
      <c r="F46" s="4">
        <v>0.95062275141163599</v>
      </c>
      <c r="G46" s="4">
        <v>0.96334374429598002</v>
      </c>
      <c r="I46" s="3" t="s">
        <v>42</v>
      </c>
      <c r="J46" s="2">
        <v>3.9677601147624197E-2</v>
      </c>
      <c r="K46" s="4">
        <v>0.53482087440505</v>
      </c>
      <c r="L46" s="4">
        <v>4.2354741202737203E-2</v>
      </c>
      <c r="M46" s="2">
        <v>0.507600969976024</v>
      </c>
      <c r="N46" s="4">
        <v>0.650324124981558</v>
      </c>
      <c r="O46" s="4">
        <v>0.85669530387499604</v>
      </c>
      <c r="Q46" s="3" t="s">
        <v>42</v>
      </c>
      <c r="R46" s="2">
        <v>-0.15921656441479801</v>
      </c>
      <c r="S46" s="4">
        <v>1.72493352731362E-3</v>
      </c>
      <c r="T46" s="4">
        <v>1.16433013093669E-2</v>
      </c>
      <c r="U46" s="2">
        <v>1.1582148537682E-2</v>
      </c>
      <c r="V46" s="4">
        <v>0.82079171171944898</v>
      </c>
      <c r="W46" s="4">
        <v>0.90454596801735199</v>
      </c>
    </row>
    <row r="47" spans="1:23" x14ac:dyDescent="0.35">
      <c r="A47" s="3" t="s">
        <v>51</v>
      </c>
      <c r="B47" s="2">
        <v>-1.9121144021931599E-2</v>
      </c>
      <c r="C47" s="4">
        <v>0.63137646952482596</v>
      </c>
      <c r="D47" s="4">
        <v>0.779145430477444</v>
      </c>
      <c r="E47" s="2">
        <v>1.82059238957115E-2</v>
      </c>
      <c r="F47" s="4">
        <v>0.64779925999432497</v>
      </c>
      <c r="G47" s="4">
        <v>0.79941185275895399</v>
      </c>
      <c r="I47" s="3" t="s">
        <v>51</v>
      </c>
      <c r="J47" s="2">
        <v>0.19132950507572599</v>
      </c>
      <c r="K47" s="4">
        <v>2.53048656751551E-3</v>
      </c>
      <c r="L47" s="4">
        <v>4.8850570365134002E-2</v>
      </c>
      <c r="M47" s="2">
        <v>0.44468312843243901</v>
      </c>
      <c r="N47" s="4">
        <v>1.3820084045104101E-2</v>
      </c>
      <c r="O47" s="4">
        <v>0.85669530387499604</v>
      </c>
      <c r="Q47" s="3" t="s">
        <v>51</v>
      </c>
      <c r="R47" s="2">
        <v>-9.1256086760500996E-2</v>
      </c>
      <c r="S47" s="4">
        <v>7.3697819336776105E-2</v>
      </c>
      <c r="T47" s="4">
        <v>0.16582009350774601</v>
      </c>
      <c r="U47" s="2">
        <v>5.2508516592363101E-2</v>
      </c>
      <c r="V47" s="4">
        <v>0.30411428285234199</v>
      </c>
      <c r="W47" s="4">
        <v>0.65688685096105803</v>
      </c>
    </row>
    <row r="48" spans="1:23" x14ac:dyDescent="0.35">
      <c r="A48" s="3" t="s">
        <v>43</v>
      </c>
      <c r="B48" s="2">
        <v>7.9230460238104393E-3</v>
      </c>
      <c r="C48" s="4">
        <v>0.84242616026663297</v>
      </c>
      <c r="D48" s="4">
        <v>0.90829156206763895</v>
      </c>
      <c r="E48" s="2">
        <v>-2.05805222930724E-2</v>
      </c>
      <c r="F48" s="4">
        <v>0.605563362013956</v>
      </c>
      <c r="G48" s="4">
        <v>0.79941185275895399</v>
      </c>
      <c r="I48" s="3" t="s">
        <v>43</v>
      </c>
      <c r="J48" s="2">
        <v>5.9603200196664201E-2</v>
      </c>
      <c r="K48" s="4">
        <v>0.35091509666441201</v>
      </c>
      <c r="L48" s="4">
        <v>3.38009074697198E-3</v>
      </c>
      <c r="M48" s="2">
        <v>0.95784904776997604</v>
      </c>
      <c r="N48" s="4">
        <v>0.50387808751813001</v>
      </c>
      <c r="O48" s="4">
        <v>0.99261100868135099</v>
      </c>
      <c r="Q48" s="3" t="s">
        <v>43</v>
      </c>
      <c r="R48" s="2">
        <v>-2.6874730178536501E-2</v>
      </c>
      <c r="S48" s="4">
        <v>0.59909624405942097</v>
      </c>
      <c r="T48" s="4">
        <v>0.70328689520019005</v>
      </c>
      <c r="U48" s="2">
        <v>8.4528543837078002E-2</v>
      </c>
      <c r="V48" s="4">
        <v>9.76930830109283E-2</v>
      </c>
      <c r="W48" s="4">
        <v>0.40580203712231799</v>
      </c>
    </row>
    <row r="49" spans="1:23" x14ac:dyDescent="0.35">
      <c r="A49" s="3" t="s">
        <v>44</v>
      </c>
      <c r="B49" s="2">
        <v>-9.5232433547892806E-2</v>
      </c>
      <c r="C49" s="4">
        <v>1.6628903506007899E-2</v>
      </c>
      <c r="D49" s="4">
        <v>4.6404612929674197E-2</v>
      </c>
      <c r="E49" s="2">
        <v>6.0227241465286199E-2</v>
      </c>
      <c r="F49" s="4">
        <v>0.1304155618276</v>
      </c>
      <c r="G49" s="4">
        <v>0.42022792144449</v>
      </c>
      <c r="I49" s="3" t="s">
        <v>44</v>
      </c>
      <c r="J49" s="2">
        <v>0.23716811226183401</v>
      </c>
      <c r="K49" s="4">
        <v>1.68356821383626E-4</v>
      </c>
      <c r="L49" s="4">
        <v>-4.1202956596118202E-2</v>
      </c>
      <c r="M49" s="2">
        <v>0.51922252956209203</v>
      </c>
      <c r="N49" s="4">
        <v>3.1426606658276901E-3</v>
      </c>
      <c r="O49" s="4">
        <v>0.85669530387499604</v>
      </c>
      <c r="Q49" s="3" t="s">
        <v>44</v>
      </c>
      <c r="R49" s="2">
        <v>-0.16144509577079799</v>
      </c>
      <c r="S49" s="4">
        <v>1.4811280982229701E-3</v>
      </c>
      <c r="T49" s="4">
        <v>1.1425845329148599E-2</v>
      </c>
      <c r="U49" s="2">
        <v>1.32062200631164E-2</v>
      </c>
      <c r="V49" s="4">
        <v>0.79618044864467397</v>
      </c>
      <c r="W49" s="4">
        <v>0.89570300472525799</v>
      </c>
    </row>
    <row r="50" spans="1:23" x14ac:dyDescent="0.35">
      <c r="A50" s="3" t="s">
        <v>45</v>
      </c>
      <c r="B50" s="2">
        <v>-4.5912257356999202E-3</v>
      </c>
      <c r="C50" s="4">
        <v>0.90829156206763895</v>
      </c>
      <c r="D50" s="4">
        <v>0.90829156206763895</v>
      </c>
      <c r="E50" s="2">
        <v>-2.2104985697044399E-2</v>
      </c>
      <c r="F50" s="4">
        <v>0.57911466176927595</v>
      </c>
      <c r="G50" s="4">
        <v>0.79941185275895399</v>
      </c>
      <c r="I50" s="3" t="s">
        <v>45</v>
      </c>
      <c r="J50" s="2">
        <v>-1.0698661691699E-2</v>
      </c>
      <c r="K50" s="4">
        <v>0.86713829833360501</v>
      </c>
      <c r="L50" s="4">
        <v>-2.0513294357249402E-2</v>
      </c>
      <c r="M50" s="2">
        <v>0.74836943333623396</v>
      </c>
      <c r="N50" s="4">
        <v>0.91622159823928095</v>
      </c>
      <c r="O50" s="4">
        <v>0.93130418370731405</v>
      </c>
      <c r="Q50" s="3" t="s">
        <v>45</v>
      </c>
      <c r="R50" s="2">
        <v>-4.4136456115365597E-2</v>
      </c>
      <c r="S50" s="4">
        <v>0.38779405617409501</v>
      </c>
      <c r="T50" s="4">
        <v>0.56596970360543597</v>
      </c>
      <c r="U50" s="2">
        <v>4.8917504133540603E-2</v>
      </c>
      <c r="V50" s="4">
        <v>0.33842446304773099</v>
      </c>
      <c r="W50" s="4">
        <v>0.69945234753722296</v>
      </c>
    </row>
    <row r="51" spans="1:23" x14ac:dyDescent="0.35">
      <c r="A51" s="3" t="s">
        <v>46</v>
      </c>
      <c r="B51" s="2">
        <v>1.1093734147926399E-2</v>
      </c>
      <c r="C51" s="4">
        <v>0.78074476559556205</v>
      </c>
      <c r="D51" s="4">
        <v>0.87083070008735797</v>
      </c>
      <c r="E51" s="2">
        <v>1.7242062668633502E-2</v>
      </c>
      <c r="F51" s="4">
        <v>0.66528155773189301</v>
      </c>
      <c r="G51" s="4">
        <v>0.80388188225937096</v>
      </c>
      <c r="I51" s="3" t="s">
        <v>46</v>
      </c>
      <c r="J51" s="2">
        <v>0.128859067056564</v>
      </c>
      <c r="K51" s="4">
        <v>4.3037122749540399E-2</v>
      </c>
      <c r="L51" s="4">
        <v>4.2845085858073603E-2</v>
      </c>
      <c r="M51" s="2">
        <v>0.50269488403487605</v>
      </c>
      <c r="N51" s="4">
        <v>0.102128654960955</v>
      </c>
      <c r="O51" s="4">
        <v>0.85669530387499604</v>
      </c>
      <c r="Q51" s="3" t="s">
        <v>46</v>
      </c>
      <c r="R51" s="2">
        <v>-7.3063746749656294E-2</v>
      </c>
      <c r="S51" s="4">
        <v>0.152468717378973</v>
      </c>
      <c r="T51" s="4">
        <v>0.29404681208802003</v>
      </c>
      <c r="U51" s="2">
        <v>3.6724254570339503E-2</v>
      </c>
      <c r="V51" s="4">
        <v>0.47246060495715803</v>
      </c>
      <c r="W51" s="4">
        <v>0.77311735356625899</v>
      </c>
    </row>
    <row r="52" spans="1:23" x14ac:dyDescent="0.35">
      <c r="A52" s="3" t="s">
        <v>47</v>
      </c>
      <c r="B52" s="2">
        <v>-5.1773852279960496E-3</v>
      </c>
      <c r="C52" s="4">
        <v>0.89664502942262903</v>
      </c>
      <c r="D52" s="4">
        <v>0.90829156206763895</v>
      </c>
      <c r="E52" s="2">
        <v>4.7466729285932999E-2</v>
      </c>
      <c r="F52" s="4">
        <v>0.23341636274932001</v>
      </c>
      <c r="G52" s="4">
        <v>0.58861517562871901</v>
      </c>
      <c r="I52" s="3" t="s">
        <v>47</v>
      </c>
      <c r="J52" s="2">
        <v>0.20993801864065101</v>
      </c>
      <c r="K52" s="4">
        <v>9.00911512985075E-4</v>
      </c>
      <c r="L52" s="4">
        <v>1.46426062482653E-2</v>
      </c>
      <c r="M52" s="2">
        <v>0.81889101438841205</v>
      </c>
      <c r="N52" s="4">
        <v>7.5726924425509202E-3</v>
      </c>
      <c r="O52" s="4">
        <v>0.93587544501532804</v>
      </c>
      <c r="Q52" s="3" t="s">
        <v>47</v>
      </c>
      <c r="R52" s="2">
        <v>-1.35218506622099E-3</v>
      </c>
      <c r="S52" s="4">
        <v>0.97890198090395097</v>
      </c>
      <c r="T52" s="4">
        <v>0.99592939013571002</v>
      </c>
      <c r="U52" s="2">
        <v>7.9272848399750503E-2</v>
      </c>
      <c r="V52" s="4">
        <v>0.12046315983733299</v>
      </c>
      <c r="W52" s="4">
        <v>0.41310555736369797</v>
      </c>
    </row>
    <row r="53" spans="1:23" x14ac:dyDescent="0.35">
      <c r="A53" s="3" t="s">
        <v>52</v>
      </c>
      <c r="B53" s="2">
        <v>-9.1269993703426006E-2</v>
      </c>
      <c r="C53" s="4">
        <v>2.1747972383146699E-2</v>
      </c>
      <c r="D53" s="4">
        <v>5.4842712966196E-2</v>
      </c>
      <c r="E53" s="2">
        <v>1.30288832122027E-2</v>
      </c>
      <c r="F53" s="4">
        <v>0.74373860165240302</v>
      </c>
      <c r="G53" s="4">
        <v>0.84582037050665404</v>
      </c>
      <c r="I53" s="3" t="s">
        <v>52</v>
      </c>
      <c r="J53" s="2">
        <v>0.12079580977268201</v>
      </c>
      <c r="K53" s="4">
        <v>5.7990097213270898E-2</v>
      </c>
      <c r="L53" s="4">
        <v>-5.9409357471725599E-2</v>
      </c>
      <c r="M53" s="2">
        <v>0.35248672848950502</v>
      </c>
      <c r="N53" s="4">
        <v>0.12027575718308001</v>
      </c>
      <c r="O53" s="4">
        <v>0.85669530387499604</v>
      </c>
      <c r="Q53" s="3" t="s">
        <v>52</v>
      </c>
      <c r="R53" s="2">
        <v>-0.15063005847973701</v>
      </c>
      <c r="S53" s="4">
        <v>3.0476783554338298E-3</v>
      </c>
      <c r="T53" s="4">
        <v>1.54390056475198E-2</v>
      </c>
      <c r="U53" s="2">
        <v>1.8881494928526098E-2</v>
      </c>
      <c r="V53" s="4">
        <v>0.71189671325169102</v>
      </c>
      <c r="W53" s="4">
        <v>0.89570300472525799</v>
      </c>
    </row>
    <row r="54" spans="1:23" x14ac:dyDescent="0.35">
      <c r="A54" s="3" t="s">
        <v>53</v>
      </c>
      <c r="B54" s="2">
        <v>-6.7212687326404799E-2</v>
      </c>
      <c r="C54" s="4">
        <v>9.1360329160813797E-2</v>
      </c>
      <c r="D54" s="4">
        <v>0.176629969710907</v>
      </c>
      <c r="E54" s="2">
        <v>-7.3151149314333794E-2</v>
      </c>
      <c r="F54" s="4">
        <v>6.6089881536861003E-2</v>
      </c>
      <c r="G54" s="4">
        <v>0.34530426348271498</v>
      </c>
      <c r="I54" s="3" t="s">
        <v>53</v>
      </c>
      <c r="J54" s="2">
        <v>-9.5589369551000294E-2</v>
      </c>
      <c r="K54" s="4">
        <v>0.13410288985270899</v>
      </c>
      <c r="L54" s="4">
        <v>0.139461616126657</v>
      </c>
      <c r="M54" s="2">
        <v>2.8421884369899501E-2</v>
      </c>
      <c r="N54" s="4">
        <v>0.22756854035611199</v>
      </c>
      <c r="O54" s="4">
        <v>0.31832510494287503</v>
      </c>
      <c r="Q54" s="3" t="s">
        <v>53</v>
      </c>
      <c r="R54" s="2">
        <v>-0.156475745938358</v>
      </c>
      <c r="S54" s="4">
        <v>2.0750030138983601E-3</v>
      </c>
      <c r="T54" s="4">
        <v>1.2450018083390101E-2</v>
      </c>
      <c r="U54" s="2">
        <v>3.7699982921007902E-2</v>
      </c>
      <c r="V54" s="4">
        <v>0.46076726975204702</v>
      </c>
      <c r="W54" s="4">
        <v>0.77311735356625899</v>
      </c>
    </row>
    <row r="55" spans="1:23" x14ac:dyDescent="0.35">
      <c r="A55" s="3" t="s">
        <v>54</v>
      </c>
      <c r="B55" s="2">
        <v>-8.3716682366505396E-2</v>
      </c>
      <c r="C55" s="4">
        <v>3.5366835872701202E-2</v>
      </c>
      <c r="D55" s="4">
        <v>8.5469853359027903E-2</v>
      </c>
      <c r="E55" s="2">
        <v>3.7065880456685303E-2</v>
      </c>
      <c r="F55" s="4">
        <v>0.35221743236639702</v>
      </c>
      <c r="G55" s="4">
        <v>0.67771656482204601</v>
      </c>
      <c r="I55" s="3" t="s">
        <v>54</v>
      </c>
      <c r="J55" s="2">
        <v>3.8616579779756403E-2</v>
      </c>
      <c r="K55" s="4">
        <v>0.54580774775237895</v>
      </c>
      <c r="L55" s="4">
        <v>-0.113326761718529</v>
      </c>
      <c r="M55" s="2">
        <v>7.54421783423221E-2</v>
      </c>
      <c r="N55" s="4">
        <v>0.650324124981558</v>
      </c>
      <c r="O55" s="4">
        <v>0.38406927156091297</v>
      </c>
      <c r="Q55" s="3" t="s">
        <v>54</v>
      </c>
      <c r="R55" s="2">
        <v>-7.4111875829450294E-2</v>
      </c>
      <c r="S55" s="4">
        <v>0.14665507994006899</v>
      </c>
      <c r="T55" s="4">
        <v>0.29331015988013798</v>
      </c>
      <c r="U55" s="2">
        <v>-5.3243807476972297E-3</v>
      </c>
      <c r="V55" s="4">
        <v>0.91706385854772499</v>
      </c>
      <c r="W55" s="4">
        <v>0.93881240510582398</v>
      </c>
    </row>
    <row r="56" spans="1:23" x14ac:dyDescent="0.35">
      <c r="A56" s="3" t="s">
        <v>55</v>
      </c>
      <c r="B56" s="2">
        <v>-0.124022996113495</v>
      </c>
      <c r="C56" s="4">
        <v>1.78540460327348E-3</v>
      </c>
      <c r="D56" s="4">
        <v>7.4453483575879498E-3</v>
      </c>
      <c r="E56" s="2">
        <v>1.32584842013684E-2</v>
      </c>
      <c r="F56" s="4">
        <v>0.73938498030435496</v>
      </c>
      <c r="G56" s="4">
        <v>0.84582037050665404</v>
      </c>
      <c r="I56" s="3" t="s">
        <v>55</v>
      </c>
      <c r="J56" s="2">
        <v>6.8915563457019505E-2</v>
      </c>
      <c r="K56" s="4">
        <v>0.28064021896385999</v>
      </c>
      <c r="L56" s="4">
        <v>-5.6708564093226901E-2</v>
      </c>
      <c r="M56" s="2">
        <v>0.37484284540163698</v>
      </c>
      <c r="N56" s="4">
        <v>0.41357505952568901</v>
      </c>
      <c r="O56" s="4">
        <v>0.85669530387499604</v>
      </c>
      <c r="Q56" s="3" t="s">
        <v>55</v>
      </c>
      <c r="R56" s="2">
        <v>-0.168770403565662</v>
      </c>
      <c r="S56" s="4">
        <v>8.8537278208999004E-4</v>
      </c>
      <c r="T56" s="4">
        <v>7.96835503880991E-3</v>
      </c>
      <c r="U56" s="2">
        <v>6.3799720461085896E-2</v>
      </c>
      <c r="V56" s="4">
        <v>0.21164926508239301</v>
      </c>
      <c r="W56" s="4">
        <v>0.57145301572245999</v>
      </c>
    </row>
    <row r="57" spans="1:23" x14ac:dyDescent="0.35">
      <c r="A57" s="3" t="s">
        <v>22</v>
      </c>
      <c r="B57" s="2">
        <v>-0.27841513056760397</v>
      </c>
      <c r="C57" s="4">
        <v>3.3878030450748898E-13</v>
      </c>
      <c r="D57" s="4">
        <v>4.9123144153585902E-12</v>
      </c>
      <c r="E57" s="2">
        <v>6.8350792904857793E-2</v>
      </c>
      <c r="F57" s="4">
        <v>7.9541490957158095E-2</v>
      </c>
      <c r="G57" s="4">
        <v>0.34530426348271498</v>
      </c>
      <c r="I57" s="3" t="s">
        <v>22</v>
      </c>
      <c r="J57" s="2">
        <v>-3.7762925904850198E-2</v>
      </c>
      <c r="K57" s="4">
        <v>0.53820099219906603</v>
      </c>
      <c r="L57" s="4">
        <v>0.65259622013871399</v>
      </c>
      <c r="M57" s="2">
        <v>3.3973098215474597E-2</v>
      </c>
      <c r="N57" s="4">
        <v>0.57976786359057797</v>
      </c>
      <c r="O57" s="4">
        <v>0.93546179167029297</v>
      </c>
      <c r="Q57" s="3" t="s">
        <v>22</v>
      </c>
      <c r="R57" s="2">
        <v>-0.18172118340753801</v>
      </c>
      <c r="S57" s="4">
        <v>3.0394201873892298E-4</v>
      </c>
      <c r="T57" s="4">
        <v>3.2825738023803601E-3</v>
      </c>
      <c r="U57" s="2">
        <v>-3.70624658330551E-2</v>
      </c>
      <c r="V57" s="4">
        <v>0.46492114261921902</v>
      </c>
      <c r="W57" s="4">
        <v>0.77311735356625899</v>
      </c>
    </row>
  </sheetData>
  <mergeCells count="30">
    <mergeCell ref="A25:A26"/>
    <mergeCell ref="B25:D25"/>
    <mergeCell ref="E25:G25"/>
    <mergeCell ref="A4:A5"/>
    <mergeCell ref="B4:D4"/>
    <mergeCell ref="E4:G4"/>
    <mergeCell ref="A16:A17"/>
    <mergeCell ref="B16:D16"/>
    <mergeCell ref="E16:G16"/>
    <mergeCell ref="A3:G3"/>
    <mergeCell ref="I3:O3"/>
    <mergeCell ref="I4:I5"/>
    <mergeCell ref="J4:L4"/>
    <mergeCell ref="M4:O4"/>
    <mergeCell ref="I16:I17"/>
    <mergeCell ref="J16:L16"/>
    <mergeCell ref="M16:O16"/>
    <mergeCell ref="I25:I26"/>
    <mergeCell ref="J25:L25"/>
    <mergeCell ref="M25:O25"/>
    <mergeCell ref="Q25:Q26"/>
    <mergeCell ref="R25:T25"/>
    <mergeCell ref="U25:W25"/>
    <mergeCell ref="Q3:W3"/>
    <mergeCell ref="Q4:Q5"/>
    <mergeCell ref="R4:T4"/>
    <mergeCell ref="U4:W4"/>
    <mergeCell ref="Q16:Q17"/>
    <mergeCell ref="R16:T16"/>
    <mergeCell ref="U16:W16"/>
  </mergeCells>
  <conditionalFormatting sqref="D18:D23 D27:D57 G18:G23 G27:G57 D6:D14 G6:G14 T6:T14 W6:W14">
    <cfRule type="cellIs" dxfId="62" priority="4" operator="lessThan">
      <formula>0.05</formula>
    </cfRule>
  </conditionalFormatting>
  <conditionalFormatting sqref="T18:T23 W18:W23 T27:T57 W27:W57">
    <cfRule type="cellIs" dxfId="61" priority="3" operator="lessThan">
      <formula>0.05</formula>
    </cfRule>
  </conditionalFormatting>
  <conditionalFormatting sqref="L7 O7">
    <cfRule type="cellIs" dxfId="60" priority="2" operator="lessThan">
      <formula>0.05</formula>
    </cfRule>
  </conditionalFormatting>
  <conditionalFormatting sqref="L27:L57 O27:O57 L18:L23 O18:O23 L6:L14 O6:O14">
    <cfRule type="cellIs" dxfId="59" priority="1" operator="lessThan">
      <formula>0.05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2"/>
  <sheetViews>
    <sheetView tabSelected="1" topLeftCell="A8" workbookViewId="0">
      <selection activeCell="B26" sqref="B26"/>
    </sheetView>
  </sheetViews>
  <sheetFormatPr defaultRowHeight="14.5" x14ac:dyDescent="0.35"/>
  <cols>
    <col min="1" max="1" width="15.453125" customWidth="1"/>
    <col min="2" max="2" width="9.1796875" customWidth="1"/>
    <col min="3" max="3" width="10.81640625" customWidth="1"/>
    <col min="4" max="4" width="11.54296875" customWidth="1"/>
    <col min="5" max="5" width="10.81640625" customWidth="1"/>
    <col min="6" max="6" width="7.54296875" customWidth="1"/>
    <col min="8" max="8" width="15.453125" bestFit="1" customWidth="1"/>
    <col min="10" max="10" width="10.81640625" bestFit="1" customWidth="1"/>
    <col min="11" max="11" width="11.54296875" bestFit="1" customWidth="1"/>
    <col min="12" max="12" width="10.81640625" bestFit="1" customWidth="1"/>
    <col min="13" max="13" width="7.54296875" customWidth="1"/>
    <col min="15" max="15" width="15.453125" bestFit="1" customWidth="1"/>
    <col min="16" max="16" width="10.1796875" bestFit="1" customWidth="1"/>
    <col min="17" max="17" width="10.81640625" bestFit="1" customWidth="1"/>
    <col min="18" max="18" width="11.54296875" bestFit="1" customWidth="1"/>
    <col min="19" max="19" width="10.81640625" bestFit="1" customWidth="1"/>
    <col min="20" max="20" width="7.54296875" customWidth="1"/>
  </cols>
  <sheetData>
    <row r="1" spans="1:20" x14ac:dyDescent="0.35">
      <c r="A1" t="s">
        <v>56</v>
      </c>
    </row>
    <row r="3" spans="1:20" x14ac:dyDescent="0.35">
      <c r="A3" s="119" t="s">
        <v>84</v>
      </c>
      <c r="B3" s="119"/>
      <c r="C3" s="119"/>
      <c r="D3" s="119"/>
      <c r="E3" s="119"/>
      <c r="F3" s="119"/>
      <c r="H3" s="119" t="s">
        <v>85</v>
      </c>
      <c r="I3" s="119"/>
      <c r="J3" s="119"/>
      <c r="K3" s="119"/>
      <c r="L3" s="119"/>
      <c r="M3" s="119"/>
      <c r="O3" s="119" t="s">
        <v>86</v>
      </c>
      <c r="P3" s="119"/>
      <c r="Q3" s="119"/>
      <c r="R3" s="119"/>
      <c r="S3" s="119"/>
      <c r="T3" s="119"/>
    </row>
    <row r="4" spans="1:20" x14ac:dyDescent="0.35">
      <c r="A4" s="39" t="s">
        <v>87</v>
      </c>
      <c r="B4" s="24" t="s">
        <v>58</v>
      </c>
      <c r="C4" s="24" t="s">
        <v>59</v>
      </c>
      <c r="D4" s="24" t="s">
        <v>60</v>
      </c>
      <c r="E4" s="24" t="s">
        <v>61</v>
      </c>
      <c r="F4" s="24" t="s">
        <v>62</v>
      </c>
      <c r="H4" s="39" t="s">
        <v>87</v>
      </c>
      <c r="I4" s="24" t="s">
        <v>58</v>
      </c>
      <c r="J4" s="24" t="s">
        <v>59</v>
      </c>
      <c r="K4" s="24" t="s">
        <v>60</v>
      </c>
      <c r="L4" s="24" t="s">
        <v>61</v>
      </c>
      <c r="M4" s="24" t="s">
        <v>62</v>
      </c>
      <c r="O4" s="39" t="s">
        <v>87</v>
      </c>
      <c r="P4" s="24" t="s">
        <v>58</v>
      </c>
      <c r="Q4" s="24" t="s">
        <v>59</v>
      </c>
      <c r="R4" s="24" t="s">
        <v>60</v>
      </c>
      <c r="S4" s="24" t="s">
        <v>61</v>
      </c>
      <c r="T4" s="24" t="s">
        <v>62</v>
      </c>
    </row>
    <row r="5" spans="1:20" x14ac:dyDescent="0.35">
      <c r="A5" t="s">
        <v>63</v>
      </c>
      <c r="B5" s="12">
        <v>59.5</v>
      </c>
      <c r="C5" s="13">
        <v>47.14</v>
      </c>
      <c r="D5" s="13">
        <v>46.17</v>
      </c>
      <c r="E5" s="13">
        <v>51.17</v>
      </c>
      <c r="F5" s="13">
        <v>108.8</v>
      </c>
      <c r="H5" t="s">
        <v>63</v>
      </c>
      <c r="I5" s="13">
        <v>82</v>
      </c>
      <c r="J5" s="13">
        <v>66.2</v>
      </c>
      <c r="K5" s="13">
        <v>46.17</v>
      </c>
      <c r="L5" s="13">
        <v>112.6</v>
      </c>
      <c r="M5" s="13">
        <v>108.8</v>
      </c>
      <c r="O5" t="s">
        <v>63</v>
      </c>
      <c r="P5" s="13">
        <v>59.5</v>
      </c>
      <c r="Q5" s="13">
        <v>47.14</v>
      </c>
      <c r="R5" s="13">
        <v>74.150000000000006</v>
      </c>
      <c r="S5" s="13">
        <v>51.17</v>
      </c>
      <c r="T5" s="13">
        <v>110.5</v>
      </c>
    </row>
    <row r="6" spans="1:20" x14ac:dyDescent="0.35">
      <c r="A6" t="s">
        <v>64</v>
      </c>
      <c r="B6" s="12">
        <v>121.8</v>
      </c>
      <c r="C6" s="12">
        <v>143</v>
      </c>
      <c r="D6" s="12">
        <v>180.8</v>
      </c>
      <c r="E6" s="12">
        <v>213.2</v>
      </c>
      <c r="F6" s="12">
        <v>297.10000000000002</v>
      </c>
      <c r="H6" t="s">
        <v>64</v>
      </c>
      <c r="I6" s="12">
        <v>166.4</v>
      </c>
      <c r="J6" s="12">
        <v>152</v>
      </c>
      <c r="K6" s="12">
        <v>196.35</v>
      </c>
      <c r="L6" s="12">
        <v>248.3</v>
      </c>
      <c r="M6" s="12">
        <v>317.60000000000002</v>
      </c>
      <c r="O6" t="s">
        <v>64</v>
      </c>
      <c r="P6" s="12">
        <v>120.4</v>
      </c>
      <c r="Q6" s="12">
        <v>134.34</v>
      </c>
      <c r="R6" s="12">
        <v>166.04</v>
      </c>
      <c r="S6" s="12">
        <v>200.16</v>
      </c>
      <c r="T6" s="12">
        <v>286.2</v>
      </c>
    </row>
    <row r="7" spans="1:20" x14ac:dyDescent="0.35">
      <c r="A7" t="s">
        <v>65</v>
      </c>
      <c r="B7" s="12">
        <v>206</v>
      </c>
      <c r="C7" s="12">
        <v>209.2</v>
      </c>
      <c r="D7" s="12">
        <v>243.33</v>
      </c>
      <c r="E7" s="12">
        <v>277.64</v>
      </c>
      <c r="F7" s="12">
        <v>374.6</v>
      </c>
      <c r="H7" t="s">
        <v>65</v>
      </c>
      <c r="I7" s="12">
        <v>274.8</v>
      </c>
      <c r="J7" s="12">
        <v>215.9</v>
      </c>
      <c r="K7" s="12">
        <v>262.02999999999997</v>
      </c>
      <c r="L7" s="12">
        <v>293.8</v>
      </c>
      <c r="M7" s="12">
        <v>414.7</v>
      </c>
      <c r="O7" t="s">
        <v>65</v>
      </c>
      <c r="P7" s="12">
        <v>196.2</v>
      </c>
      <c r="Q7" s="12">
        <v>205.28</v>
      </c>
      <c r="R7" s="12">
        <v>238.13</v>
      </c>
      <c r="S7" s="12">
        <v>259.38</v>
      </c>
      <c r="T7" s="12">
        <v>339.1</v>
      </c>
    </row>
    <row r="8" spans="1:20" x14ac:dyDescent="0.35">
      <c r="A8" t="s">
        <v>66</v>
      </c>
      <c r="B8" s="12">
        <v>217.1</v>
      </c>
      <c r="C8" s="12">
        <v>226.37</v>
      </c>
      <c r="D8" s="12">
        <v>247.37</v>
      </c>
      <c r="E8" s="12">
        <v>285.72000000000003</v>
      </c>
      <c r="F8" s="12">
        <v>377</v>
      </c>
      <c r="H8" t="s">
        <v>66</v>
      </c>
      <c r="I8" s="12">
        <v>248.2</v>
      </c>
      <c r="J8" s="12">
        <v>232.9</v>
      </c>
      <c r="K8" s="12">
        <v>262.13</v>
      </c>
      <c r="L8" s="12">
        <v>309.7</v>
      </c>
      <c r="M8" s="12">
        <v>399.5</v>
      </c>
      <c r="O8" t="s">
        <v>66</v>
      </c>
      <c r="P8" s="12">
        <v>205.2</v>
      </c>
      <c r="Q8" s="12">
        <v>221.31</v>
      </c>
      <c r="R8" s="12">
        <v>239.31</v>
      </c>
      <c r="S8" s="12">
        <v>271.31</v>
      </c>
      <c r="T8" s="12">
        <v>353.7</v>
      </c>
    </row>
    <row r="9" spans="1:20" x14ac:dyDescent="0.35">
      <c r="A9" t="s">
        <v>67</v>
      </c>
      <c r="B9" s="12">
        <v>291.5</v>
      </c>
      <c r="C9" s="12">
        <v>302.32</v>
      </c>
      <c r="D9" s="12">
        <v>303.27</v>
      </c>
      <c r="E9" s="12">
        <v>361.88</v>
      </c>
      <c r="F9" s="12">
        <v>474.9</v>
      </c>
      <c r="H9" t="s">
        <v>67</v>
      </c>
      <c r="I9" s="12">
        <v>319.2</v>
      </c>
      <c r="J9" s="12">
        <v>306.3</v>
      </c>
      <c r="K9" s="12">
        <v>340.04</v>
      </c>
      <c r="L9" s="12">
        <v>378.5</v>
      </c>
      <c r="M9" s="12">
        <v>496.2</v>
      </c>
      <c r="O9" t="s">
        <v>67</v>
      </c>
      <c r="P9" s="12">
        <v>257.39999999999998</v>
      </c>
      <c r="Q9" s="12">
        <v>298.27</v>
      </c>
      <c r="R9" s="12">
        <v>283.8</v>
      </c>
      <c r="S9" s="12">
        <v>359.89</v>
      </c>
      <c r="T9" s="12">
        <v>435.6</v>
      </c>
    </row>
    <row r="10" spans="1:20" x14ac:dyDescent="0.35">
      <c r="A10" t="s">
        <v>68</v>
      </c>
      <c r="B10" s="12">
        <v>480.1</v>
      </c>
      <c r="C10" s="12">
        <v>523.19000000000005</v>
      </c>
      <c r="D10" s="12">
        <v>536.25</v>
      </c>
      <c r="E10" s="12">
        <v>543.69000000000005</v>
      </c>
      <c r="F10" s="12">
        <v>677</v>
      </c>
      <c r="H10" t="s">
        <v>68</v>
      </c>
      <c r="I10" s="12">
        <v>427.1</v>
      </c>
      <c r="J10" s="12">
        <v>523.20000000000005</v>
      </c>
      <c r="K10" s="12">
        <v>398.02</v>
      </c>
      <c r="L10" s="12">
        <v>494.1</v>
      </c>
      <c r="M10" s="12">
        <v>677</v>
      </c>
      <c r="O10" t="s">
        <v>68</v>
      </c>
      <c r="P10" s="12">
        <v>480.1</v>
      </c>
      <c r="Q10" s="12">
        <v>493.25</v>
      </c>
      <c r="R10" s="12">
        <v>536.25</v>
      </c>
      <c r="S10" s="12">
        <v>543.69000000000005</v>
      </c>
      <c r="T10" s="12">
        <v>580.5</v>
      </c>
    </row>
    <row r="11" spans="1:20" x14ac:dyDescent="0.35">
      <c r="A11" t="s">
        <v>69</v>
      </c>
      <c r="B11" s="9">
        <v>94</v>
      </c>
      <c r="C11" s="8">
        <v>209</v>
      </c>
      <c r="D11" s="8">
        <v>68</v>
      </c>
      <c r="E11" s="8">
        <v>60</v>
      </c>
      <c r="F11" s="8">
        <v>161</v>
      </c>
      <c r="H11" t="s">
        <v>69</v>
      </c>
      <c r="I11" s="9">
        <v>26</v>
      </c>
      <c r="J11" s="8">
        <v>91</v>
      </c>
      <c r="K11" s="8">
        <v>24</v>
      </c>
      <c r="L11" s="8">
        <v>60</v>
      </c>
      <c r="M11" s="8">
        <v>82</v>
      </c>
      <c r="O11" t="s">
        <v>69</v>
      </c>
      <c r="P11" s="9">
        <v>68</v>
      </c>
      <c r="Q11" s="8">
        <v>118</v>
      </c>
      <c r="R11" s="9">
        <v>44</v>
      </c>
      <c r="S11" s="9">
        <v>100</v>
      </c>
      <c r="T11" s="9">
        <v>79</v>
      </c>
    </row>
    <row r="13" spans="1:20" x14ac:dyDescent="0.35">
      <c r="A13" s="119" t="s">
        <v>70</v>
      </c>
      <c r="B13" s="119"/>
      <c r="C13" s="119"/>
      <c r="D13" s="119"/>
      <c r="H13" s="119" t="s">
        <v>70</v>
      </c>
      <c r="I13" s="119"/>
      <c r="J13" s="119"/>
      <c r="K13" s="119"/>
      <c r="O13" s="119" t="s">
        <v>70</v>
      </c>
      <c r="P13" s="119"/>
      <c r="Q13" s="119"/>
      <c r="R13" s="119"/>
    </row>
    <row r="14" spans="1:20" x14ac:dyDescent="0.35">
      <c r="A14" s="33" t="s">
        <v>71</v>
      </c>
      <c r="B14" s="24" t="s">
        <v>5</v>
      </c>
      <c r="C14" s="24" t="s">
        <v>88</v>
      </c>
      <c r="D14" s="24" t="s">
        <v>89</v>
      </c>
      <c r="H14" s="33" t="s">
        <v>71</v>
      </c>
      <c r="I14" s="24" t="s">
        <v>5</v>
      </c>
      <c r="J14" s="24" t="s">
        <v>88</v>
      </c>
      <c r="K14" s="24" t="s">
        <v>89</v>
      </c>
      <c r="O14" s="33" t="s">
        <v>71</v>
      </c>
      <c r="P14" s="24" t="s">
        <v>5</v>
      </c>
      <c r="Q14" s="24" t="s">
        <v>88</v>
      </c>
      <c r="R14" s="24" t="s">
        <v>89</v>
      </c>
    </row>
    <row r="15" spans="1:20" x14ac:dyDescent="0.35">
      <c r="A15" t="s">
        <v>72</v>
      </c>
      <c r="B15" s="4">
        <v>0.46</v>
      </c>
      <c r="C15" s="4">
        <v>0.46</v>
      </c>
      <c r="D15" s="8" t="s">
        <v>73</v>
      </c>
      <c r="H15" t="s">
        <v>72</v>
      </c>
      <c r="I15" s="7">
        <v>0.47687889999999999</v>
      </c>
      <c r="J15" s="7">
        <v>0.52986540000000004</v>
      </c>
      <c r="K15" s="8" t="str">
        <f>IF(J15&lt;0.05,"*","ns")</f>
        <v>ns</v>
      </c>
      <c r="O15" t="s">
        <v>72</v>
      </c>
      <c r="P15" s="7">
        <v>0.31677810000000001</v>
      </c>
      <c r="Q15" s="7">
        <v>0.31677810000000001</v>
      </c>
      <c r="R15" s="8" t="str">
        <f>IF(Q15&lt;0.05,"*","ns")</f>
        <v>ns</v>
      </c>
    </row>
    <row r="16" spans="1:20" x14ac:dyDescent="0.35">
      <c r="A16" t="s">
        <v>74</v>
      </c>
      <c r="B16" s="4">
        <v>1.2E-2</v>
      </c>
      <c r="C16" s="4">
        <v>1.7142859999999999E-2</v>
      </c>
      <c r="D16" s="8" t="s">
        <v>75</v>
      </c>
      <c r="H16" t="s">
        <v>74</v>
      </c>
      <c r="I16" s="7">
        <v>5.4124730000000003E-2</v>
      </c>
      <c r="J16" s="7">
        <v>7.7321050000000002E-2</v>
      </c>
      <c r="K16" s="8" t="str">
        <f t="shared" ref="K16:K24" si="0">IF(J16&lt;0.05,"*","ns")</f>
        <v>ns</v>
      </c>
      <c r="O16" t="s">
        <v>74</v>
      </c>
      <c r="P16" s="7">
        <v>0.113923</v>
      </c>
      <c r="Q16" s="7">
        <v>0.1424038</v>
      </c>
      <c r="R16" s="8" t="str">
        <f t="shared" ref="R16:R24" si="1">IF(Q16&lt;0.05,"*","ns")</f>
        <v>ns</v>
      </c>
    </row>
    <row r="17" spans="1:19" x14ac:dyDescent="0.35">
      <c r="A17" t="s">
        <v>76</v>
      </c>
      <c r="B17" s="4">
        <v>2.2200000000000001E-16</v>
      </c>
      <c r="C17" s="4">
        <v>1.1100000000000001E-15</v>
      </c>
      <c r="D17" s="8" t="s">
        <v>77</v>
      </c>
      <c r="H17" t="s">
        <v>76</v>
      </c>
      <c r="I17" s="7">
        <v>2.7249230000000001E-7</v>
      </c>
      <c r="J17" s="7">
        <v>1.3624620000000001E-6</v>
      </c>
      <c r="K17" s="8" t="s">
        <v>77</v>
      </c>
      <c r="O17" t="s">
        <v>76</v>
      </c>
      <c r="P17" s="7">
        <v>3.3560650000000002E-12</v>
      </c>
      <c r="Q17" s="7">
        <v>1.678032E-11</v>
      </c>
      <c r="R17" s="8" t="s">
        <v>77</v>
      </c>
    </row>
    <row r="18" spans="1:19" x14ac:dyDescent="0.35">
      <c r="A18" t="s">
        <v>78</v>
      </c>
      <c r="B18" s="4">
        <v>7.3999999999999998E-13</v>
      </c>
      <c r="C18" s="4">
        <v>2.4666669999999999E-12</v>
      </c>
      <c r="D18" s="8" t="s">
        <v>77</v>
      </c>
      <c r="H18" t="s">
        <v>78</v>
      </c>
      <c r="I18" s="7">
        <v>1.6077549999999999E-6</v>
      </c>
      <c r="J18" s="7">
        <v>4.4651909999999996E-6</v>
      </c>
      <c r="K18" s="8" t="s">
        <v>77</v>
      </c>
      <c r="O18" t="s">
        <v>78</v>
      </c>
      <c r="P18" s="7">
        <v>4.0198390000000002E-7</v>
      </c>
      <c r="Q18" s="7">
        <v>1.3399460000000001E-6</v>
      </c>
      <c r="R18" s="8" t="s">
        <v>77</v>
      </c>
    </row>
    <row r="19" spans="1:19" x14ac:dyDescent="0.35">
      <c r="A19" t="s">
        <v>79</v>
      </c>
      <c r="B19" s="4">
        <v>2.2200000000000001E-16</v>
      </c>
      <c r="C19" s="4">
        <v>1.1100000000000001E-15</v>
      </c>
      <c r="D19" s="8" t="s">
        <v>77</v>
      </c>
      <c r="H19" t="s">
        <v>79</v>
      </c>
      <c r="I19" s="7">
        <v>7.5775319999999995E-16</v>
      </c>
      <c r="J19" s="7">
        <v>7.5775320000000003E-15</v>
      </c>
      <c r="K19" s="8" t="s">
        <v>77</v>
      </c>
      <c r="O19" t="s">
        <v>79</v>
      </c>
      <c r="P19" s="7">
        <v>1.2486730000000001E-12</v>
      </c>
      <c r="Q19" s="7">
        <v>1.248673E-11</v>
      </c>
      <c r="R19" s="8" t="s">
        <v>77</v>
      </c>
    </row>
    <row r="20" spans="1:19" x14ac:dyDescent="0.35">
      <c r="A20" t="s">
        <v>80</v>
      </c>
      <c r="B20" s="4">
        <v>1.4E-11</v>
      </c>
      <c r="C20" s="4">
        <v>3.5000000000000002E-11</v>
      </c>
      <c r="D20" s="8" t="s">
        <v>77</v>
      </c>
      <c r="H20" t="s">
        <v>80</v>
      </c>
      <c r="I20" s="7">
        <v>1.7860759999999999E-6</v>
      </c>
      <c r="J20" s="7">
        <v>4.4651909999999996E-6</v>
      </c>
      <c r="K20" s="8" t="s">
        <v>77</v>
      </c>
      <c r="O20" t="s">
        <v>80</v>
      </c>
      <c r="P20" s="7">
        <v>8.3417369999999996E-6</v>
      </c>
      <c r="Q20" s="7">
        <v>2.0854340000000001E-5</v>
      </c>
      <c r="R20" s="8" t="s">
        <v>77</v>
      </c>
    </row>
    <row r="21" spans="1:19" x14ac:dyDescent="0.35">
      <c r="A21" t="s">
        <v>81</v>
      </c>
      <c r="B21" s="4">
        <v>3.9E-2</v>
      </c>
      <c r="C21" s="4">
        <v>4.8750000000000002E-2</v>
      </c>
      <c r="D21" s="8" t="s">
        <v>75</v>
      </c>
      <c r="H21" t="s">
        <v>81</v>
      </c>
      <c r="I21" s="7">
        <v>0.63711510000000005</v>
      </c>
      <c r="J21" s="7">
        <v>0.63711510000000005</v>
      </c>
      <c r="K21" s="8" t="str">
        <f t="shared" si="0"/>
        <v>ns</v>
      </c>
      <c r="O21" t="s">
        <v>81</v>
      </c>
      <c r="P21" s="7">
        <v>4.7602640000000002E-2</v>
      </c>
      <c r="Q21" s="7">
        <v>6.8003770000000005E-2</v>
      </c>
      <c r="R21" s="8" t="str">
        <f t="shared" si="1"/>
        <v>ns</v>
      </c>
    </row>
    <row r="22" spans="1:19" x14ac:dyDescent="0.35">
      <c r="A22" t="s">
        <v>82</v>
      </c>
      <c r="B22" s="4">
        <v>9.5000000000000004E-8</v>
      </c>
      <c r="C22" s="4">
        <v>1.9000000000000001E-7</v>
      </c>
      <c r="D22" s="8" t="s">
        <v>77</v>
      </c>
      <c r="H22" t="s">
        <v>82</v>
      </c>
      <c r="I22" s="7">
        <v>4.8184530000000003E-6</v>
      </c>
      <c r="J22" s="7">
        <v>9.6369060000000006E-6</v>
      </c>
      <c r="K22" s="8" t="s">
        <v>77</v>
      </c>
      <c r="O22" t="s">
        <v>82</v>
      </c>
      <c r="P22" s="7">
        <v>6.9978320000000001E-4</v>
      </c>
      <c r="Q22" s="7">
        <v>1.1663050000000001E-3</v>
      </c>
      <c r="R22" s="8" t="s">
        <v>91</v>
      </c>
    </row>
    <row r="23" spans="1:19" x14ac:dyDescent="0.35">
      <c r="A23" t="s">
        <v>83</v>
      </c>
      <c r="B23" s="4">
        <v>1.3999999999999999E-6</v>
      </c>
      <c r="C23" s="4">
        <v>2.333333E-6</v>
      </c>
      <c r="D23" s="8" t="s">
        <v>77</v>
      </c>
      <c r="H23" t="s">
        <v>83</v>
      </c>
      <c r="I23" s="7">
        <v>2.2042050000000001E-2</v>
      </c>
      <c r="J23" s="7">
        <v>3.673676E-2</v>
      </c>
      <c r="K23" s="8" t="str">
        <f t="shared" si="0"/>
        <v>*</v>
      </c>
      <c r="O23" t="s">
        <v>83</v>
      </c>
      <c r="P23" s="7">
        <v>1.156912E-4</v>
      </c>
      <c r="Q23" s="7">
        <v>2.313824E-4</v>
      </c>
      <c r="R23" s="8" t="s">
        <v>77</v>
      </c>
    </row>
    <row r="24" spans="1:19" x14ac:dyDescent="0.35">
      <c r="A24" t="s">
        <v>90</v>
      </c>
      <c r="B24" s="4">
        <v>0.08</v>
      </c>
      <c r="C24" s="4">
        <v>8.8888889999999998E-2</v>
      </c>
      <c r="D24" s="8" t="s">
        <v>73</v>
      </c>
      <c r="H24" t="s">
        <v>90</v>
      </c>
      <c r="I24" s="7">
        <v>0.10214289999999999</v>
      </c>
      <c r="J24" s="7">
        <v>0.1276786</v>
      </c>
      <c r="K24" s="8" t="str">
        <f t="shared" si="0"/>
        <v>ns</v>
      </c>
      <c r="O24" t="s">
        <v>90</v>
      </c>
      <c r="P24" s="7">
        <v>0.28066229999999998</v>
      </c>
      <c r="Q24" s="7">
        <v>0.31184699999999999</v>
      </c>
      <c r="R24" s="8" t="str">
        <f t="shared" si="1"/>
        <v>ns</v>
      </c>
    </row>
    <row r="25" spans="1:19" x14ac:dyDescent="0.35">
      <c r="A25" t="s">
        <v>379</v>
      </c>
      <c r="B25" s="4">
        <v>0.9637</v>
      </c>
      <c r="D25" s="8" t="s">
        <v>73</v>
      </c>
      <c r="H25" t="s">
        <v>379</v>
      </c>
      <c r="I25" s="7">
        <v>0.88090000000000002</v>
      </c>
      <c r="K25" s="8" t="s">
        <v>73</v>
      </c>
      <c r="O25" t="s">
        <v>379</v>
      </c>
      <c r="P25" s="7">
        <v>0.80249999999999999</v>
      </c>
      <c r="R25" s="8" t="s">
        <v>73</v>
      </c>
    </row>
    <row r="26" spans="1:19" x14ac:dyDescent="0.35">
      <c r="A26" t="s">
        <v>380</v>
      </c>
      <c r="B26" s="4">
        <v>0.28029999999999999</v>
      </c>
      <c r="D26" s="8" t="s">
        <v>73</v>
      </c>
      <c r="H26" t="s">
        <v>380</v>
      </c>
      <c r="I26" s="7">
        <v>2.93E-2</v>
      </c>
      <c r="K26" s="8" t="s">
        <v>75</v>
      </c>
      <c r="O26" t="s">
        <v>380</v>
      </c>
      <c r="P26" s="70">
        <v>0.66678999999999999</v>
      </c>
      <c r="R26" s="8" t="s">
        <v>73</v>
      </c>
    </row>
    <row r="27" spans="1:19" x14ac:dyDescent="0.35">
      <c r="H27" s="6"/>
      <c r="P27" s="6"/>
      <c r="R27" s="7"/>
      <c r="S27" s="7"/>
    </row>
    <row r="28" spans="1:19" x14ac:dyDescent="0.35">
      <c r="H28" s="6"/>
      <c r="I28" s="4"/>
      <c r="J28" s="4"/>
      <c r="K28" s="4"/>
      <c r="L28" s="4"/>
      <c r="M28" s="4"/>
      <c r="N28" s="4"/>
      <c r="O28" s="4"/>
      <c r="P28" s="6"/>
      <c r="Q28" s="4"/>
      <c r="R28" s="7"/>
      <c r="S28" s="7"/>
    </row>
    <row r="29" spans="1:19" x14ac:dyDescent="0.35">
      <c r="H29" s="6"/>
      <c r="I29" s="7"/>
      <c r="J29" s="7"/>
      <c r="K29" s="7"/>
      <c r="L29" s="7"/>
      <c r="M29" s="7"/>
      <c r="N29" s="7"/>
      <c r="O29" s="7"/>
      <c r="P29" s="6"/>
      <c r="Q29" s="7"/>
      <c r="R29" s="7"/>
      <c r="S29" s="7"/>
    </row>
    <row r="30" spans="1:19" x14ac:dyDescent="0.35">
      <c r="H30" s="6"/>
      <c r="P30" s="6"/>
      <c r="R30" s="7"/>
      <c r="S30" s="7"/>
    </row>
    <row r="31" spans="1:19" x14ac:dyDescent="0.35">
      <c r="H31" s="6"/>
      <c r="P31" s="6"/>
      <c r="R31" s="7"/>
      <c r="S31" s="7"/>
    </row>
    <row r="32" spans="1:19" x14ac:dyDescent="0.35">
      <c r="P32" s="6"/>
      <c r="R32" s="7"/>
      <c r="S32" s="7"/>
    </row>
    <row r="33" spans="8:19" x14ac:dyDescent="0.35">
      <c r="H33" s="6"/>
      <c r="I33" s="7"/>
      <c r="J33" s="7"/>
      <c r="P33" s="6"/>
      <c r="R33" s="7"/>
      <c r="S33" s="7"/>
    </row>
    <row r="34" spans="8:19" x14ac:dyDescent="0.35">
      <c r="H34" s="6"/>
      <c r="I34" s="7"/>
      <c r="J34" s="7"/>
      <c r="P34" s="6"/>
      <c r="R34" s="7"/>
      <c r="S34" s="7"/>
    </row>
    <row r="35" spans="8:19" x14ac:dyDescent="0.35">
      <c r="H35" s="6"/>
      <c r="I35" s="7"/>
      <c r="J35" s="7"/>
      <c r="P35" s="6"/>
      <c r="R35" s="7"/>
      <c r="S35" s="7"/>
    </row>
    <row r="36" spans="8:19" x14ac:dyDescent="0.35">
      <c r="H36" s="6"/>
      <c r="I36" s="7"/>
      <c r="J36" s="7"/>
      <c r="P36" s="11"/>
      <c r="Q36" s="7"/>
      <c r="R36" s="7"/>
    </row>
    <row r="37" spans="8:19" x14ac:dyDescent="0.35">
      <c r="H37" s="6"/>
      <c r="I37" s="7"/>
      <c r="J37" s="7"/>
    </row>
    <row r="38" spans="8:19" x14ac:dyDescent="0.35">
      <c r="H38" s="6"/>
      <c r="I38" s="7"/>
      <c r="J38" s="7"/>
    </row>
    <row r="39" spans="8:19" x14ac:dyDescent="0.35">
      <c r="H39" s="6"/>
      <c r="I39" s="7"/>
      <c r="J39" s="7"/>
    </row>
    <row r="40" spans="8:19" x14ac:dyDescent="0.35">
      <c r="H40" s="6"/>
      <c r="I40" s="7"/>
      <c r="J40" s="7"/>
    </row>
    <row r="41" spans="8:19" x14ac:dyDescent="0.35">
      <c r="H41" s="6"/>
      <c r="I41" s="7"/>
      <c r="J41" s="7"/>
    </row>
    <row r="42" spans="8:19" x14ac:dyDescent="0.35">
      <c r="H42" s="11"/>
      <c r="I42" s="7"/>
      <c r="J42" s="7"/>
    </row>
  </sheetData>
  <mergeCells count="6">
    <mergeCell ref="O3:T3"/>
    <mergeCell ref="O13:R13"/>
    <mergeCell ref="A3:F3"/>
    <mergeCell ref="A13:D13"/>
    <mergeCell ref="H3:M3"/>
    <mergeCell ref="H13:K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05"/>
  <sheetViews>
    <sheetView workbookViewId="0">
      <selection activeCell="N4" sqref="N4:N105"/>
    </sheetView>
  </sheetViews>
  <sheetFormatPr defaultRowHeight="14.5" x14ac:dyDescent="0.35"/>
  <cols>
    <col min="1" max="1" width="31.453125" bestFit="1" customWidth="1"/>
    <col min="2" max="2" width="6" customWidth="1"/>
    <col min="3" max="3" width="10.54296875" bestFit="1" customWidth="1"/>
    <col min="4" max="4" width="12" bestFit="1" customWidth="1"/>
    <col min="5" max="5" width="16.1796875" bestFit="1" customWidth="1"/>
    <col min="6" max="10" width="12" bestFit="1" customWidth="1"/>
    <col min="11" max="11" width="12.7265625" bestFit="1" customWidth="1"/>
    <col min="12" max="14" width="12" bestFit="1" customWidth="1"/>
    <col min="15" max="15" width="15.453125" bestFit="1" customWidth="1"/>
  </cols>
  <sheetData>
    <row r="1" spans="1:15" x14ac:dyDescent="0.35">
      <c r="A1" t="s">
        <v>414</v>
      </c>
      <c r="N1" s="103"/>
    </row>
    <row r="3" spans="1:15" x14ac:dyDescent="0.35">
      <c r="A3" s="38" t="s">
        <v>138</v>
      </c>
      <c r="B3" s="24" t="s">
        <v>139</v>
      </c>
      <c r="C3" s="24" t="s">
        <v>140</v>
      </c>
      <c r="D3" s="24" t="s">
        <v>141</v>
      </c>
      <c r="E3" s="24" t="s">
        <v>142</v>
      </c>
      <c r="F3" s="24" t="s">
        <v>143</v>
      </c>
      <c r="G3" s="24" t="s">
        <v>144</v>
      </c>
      <c r="H3" s="24" t="s">
        <v>145</v>
      </c>
      <c r="I3" s="24" t="s">
        <v>146</v>
      </c>
      <c r="J3" s="24" t="s">
        <v>147</v>
      </c>
      <c r="K3" s="24" t="s">
        <v>148</v>
      </c>
      <c r="L3" s="24" t="s">
        <v>149</v>
      </c>
      <c r="M3" s="24" t="s">
        <v>150</v>
      </c>
      <c r="N3" s="116" t="s">
        <v>151</v>
      </c>
      <c r="O3" s="34"/>
    </row>
    <row r="4" spans="1:15" x14ac:dyDescent="0.35">
      <c r="A4" s="15" t="s">
        <v>160</v>
      </c>
      <c r="B4" s="8">
        <v>195</v>
      </c>
      <c r="C4" s="8">
        <v>56</v>
      </c>
      <c r="D4" s="2">
        <v>0.47443479930204002</v>
      </c>
      <c r="E4" s="2">
        <v>1.9298482092557901E-2</v>
      </c>
      <c r="F4" s="2">
        <v>3.3759762187500599</v>
      </c>
      <c r="G4" s="2">
        <v>2.22572931585578</v>
      </c>
      <c r="H4" s="2">
        <v>5.1614188250692097</v>
      </c>
      <c r="I4" s="2">
        <v>1.6885512788333699E-9</v>
      </c>
      <c r="J4" s="2">
        <v>7.8929955126862293E-9</v>
      </c>
      <c r="K4" s="2">
        <v>-2.6658051466114601</v>
      </c>
      <c r="L4" s="2">
        <v>0.303940920845924</v>
      </c>
      <c r="M4" s="4">
        <v>0</v>
      </c>
      <c r="N4" s="4">
        <v>0</v>
      </c>
      <c r="O4" s="8" t="str">
        <f>IF(K4&gt;0,"Decreased in CD","Increased in CD")</f>
        <v>Increased in CD</v>
      </c>
    </row>
    <row r="5" spans="1:15" x14ac:dyDescent="0.35">
      <c r="A5" s="15" t="s">
        <v>164</v>
      </c>
      <c r="B5" s="8">
        <v>275</v>
      </c>
      <c r="C5" s="8">
        <v>124</v>
      </c>
      <c r="D5" s="2">
        <v>2.3379793971355798</v>
      </c>
      <c r="E5" s="2">
        <v>0.33511999359917199</v>
      </c>
      <c r="F5" s="2">
        <v>2.9231280164945099</v>
      </c>
      <c r="G5" s="2">
        <v>1.6588939090972701</v>
      </c>
      <c r="H5" s="2">
        <v>5.20144833179475</v>
      </c>
      <c r="I5" s="2">
        <v>1.15650099825209E-4</v>
      </c>
      <c r="J5" s="2">
        <v>2.34804748129971E-4</v>
      </c>
      <c r="K5" s="2">
        <v>-2.3388368076990398</v>
      </c>
      <c r="L5" s="2">
        <v>0.24755895034383399</v>
      </c>
      <c r="M5" s="4">
        <v>0</v>
      </c>
      <c r="N5" s="4">
        <v>0</v>
      </c>
      <c r="O5" s="8" t="str">
        <f>IF(K5&gt;0,"Decreased in CD","Increased in CD")</f>
        <v>Increased in CD</v>
      </c>
    </row>
    <row r="6" spans="1:15" x14ac:dyDescent="0.35">
      <c r="A6" s="15" t="s">
        <v>173</v>
      </c>
      <c r="B6" s="8">
        <v>211</v>
      </c>
      <c r="C6" s="8">
        <v>89</v>
      </c>
      <c r="D6" s="2">
        <v>0.424202988276773</v>
      </c>
      <c r="E6" s="2">
        <v>4.1490165411398897E-2</v>
      </c>
      <c r="F6" s="2">
        <v>1.85286090194965</v>
      </c>
      <c r="G6" s="2">
        <v>1.2238152772228601</v>
      </c>
      <c r="H6" s="2">
        <v>2.8075294453605699</v>
      </c>
      <c r="I6" s="2">
        <v>3.0180983981929299E-3</v>
      </c>
      <c r="J6" s="2">
        <v>5.0553148169731601E-3</v>
      </c>
      <c r="K6" s="2">
        <v>-2.0832957038625302</v>
      </c>
      <c r="L6" s="2">
        <v>0.24744928998509899</v>
      </c>
      <c r="M6" s="4">
        <v>0</v>
      </c>
      <c r="N6" s="132">
        <v>0</v>
      </c>
      <c r="O6" s="8" t="str">
        <f>IF(K6&gt;0,"Decreased in CD","Increased in CD")</f>
        <v>Increased in CD</v>
      </c>
    </row>
    <row r="7" spans="1:15" x14ac:dyDescent="0.35">
      <c r="A7" s="15" t="s">
        <v>176</v>
      </c>
      <c r="B7" s="8">
        <v>287</v>
      </c>
      <c r="C7" s="8">
        <v>158</v>
      </c>
      <c r="D7" s="2">
        <v>2.8421094366586801</v>
      </c>
      <c r="E7" s="2">
        <v>0.17966346843214301</v>
      </c>
      <c r="F7" s="2">
        <v>0.34123056720581002</v>
      </c>
      <c r="G7" s="2">
        <v>6.2771900745608497E-2</v>
      </c>
      <c r="H7" s="2">
        <v>1.21820444926383</v>
      </c>
      <c r="I7" s="2">
        <v>8.8269981819271204E-2</v>
      </c>
      <c r="J7" s="2">
        <v>0.11373247657483</v>
      </c>
      <c r="K7" s="2">
        <v>-1.9050583984894101</v>
      </c>
      <c r="L7" s="2">
        <v>0.19174111030795399</v>
      </c>
      <c r="M7" s="4">
        <v>0</v>
      </c>
      <c r="N7" s="4">
        <v>0</v>
      </c>
      <c r="O7" s="8" t="str">
        <f>IF(K7&gt;0,"Decreased in CD","Increased in CD")</f>
        <v>Increased in CD</v>
      </c>
    </row>
    <row r="8" spans="1:15" x14ac:dyDescent="0.35">
      <c r="A8" s="15" t="s">
        <v>170</v>
      </c>
      <c r="B8" s="8">
        <v>210</v>
      </c>
      <c r="C8" s="8">
        <v>72</v>
      </c>
      <c r="D8" s="2">
        <v>0.34393825139743101</v>
      </c>
      <c r="E8" s="2">
        <v>2.2636106864732799E-2</v>
      </c>
      <c r="F8" s="2">
        <v>2.7844843622534001</v>
      </c>
      <c r="G8" s="2">
        <v>1.84374275332969</v>
      </c>
      <c r="H8" s="2">
        <v>4.2245590902359398</v>
      </c>
      <c r="I8" s="2">
        <v>3.1494117719426697E-7</v>
      </c>
      <c r="J8" s="2">
        <v>9.7389502486227092E-7</v>
      </c>
      <c r="K8" s="2">
        <v>-2.1505460647965799</v>
      </c>
      <c r="L8" s="2">
        <v>0.26160929936447003</v>
      </c>
      <c r="M8" s="4">
        <v>2.2204460492503101E-16</v>
      </c>
      <c r="N8" s="4">
        <v>8.9261931179862592E-15</v>
      </c>
      <c r="O8" s="8" t="str">
        <f>IF(K8&gt;0,"Decreased in CD","Increased in CD")</f>
        <v>Increased in CD</v>
      </c>
    </row>
    <row r="9" spans="1:15" x14ac:dyDescent="0.35">
      <c r="A9" s="15" t="s">
        <v>248</v>
      </c>
      <c r="B9" s="8">
        <v>291</v>
      </c>
      <c r="C9" s="8">
        <v>159</v>
      </c>
      <c r="D9" s="2">
        <v>15.524495805333199</v>
      </c>
      <c r="E9" s="2">
        <v>14.8184712089315</v>
      </c>
      <c r="F9" s="2">
        <v>0.30564685118035101</v>
      </c>
      <c r="G9" s="2">
        <v>3.2824135505772803E-2</v>
      </c>
      <c r="H9" s="2">
        <v>1.39879123044619</v>
      </c>
      <c r="I9" s="2">
        <v>0.15305542899994701</v>
      </c>
      <c r="J9" s="2">
        <v>0.188737062754535</v>
      </c>
      <c r="K9" s="2">
        <v>1.4794539876538599</v>
      </c>
      <c r="L9" s="2">
        <v>0.185690677267668</v>
      </c>
      <c r="M9" s="4">
        <v>1.5543122344752199E-15</v>
      </c>
      <c r="N9" s="4">
        <v>5.2069459854919798E-14</v>
      </c>
      <c r="O9" s="8" t="str">
        <f>IF(K9&gt;0,"Decreased in CD","Increased in CD")</f>
        <v>Decreased in CD</v>
      </c>
    </row>
    <row r="10" spans="1:15" x14ac:dyDescent="0.35">
      <c r="A10" s="15" t="s">
        <v>240</v>
      </c>
      <c r="B10" s="8">
        <v>180</v>
      </c>
      <c r="C10" s="8">
        <v>150</v>
      </c>
      <c r="D10" s="2">
        <v>0.67942274731997498</v>
      </c>
      <c r="E10" s="2">
        <v>1.2557873110872599</v>
      </c>
      <c r="F10" s="2">
        <v>0.107768652726295</v>
      </c>
      <c r="G10" s="2">
        <v>5.04910739888682E-2</v>
      </c>
      <c r="H10" s="2">
        <v>0.20930165797449299</v>
      </c>
      <c r="I10" s="2">
        <v>2.9327204197001702E-16</v>
      </c>
      <c r="J10" s="2">
        <v>3.4675106138807899E-15</v>
      </c>
      <c r="K10" s="2">
        <v>1.14693939209048</v>
      </c>
      <c r="L10" s="2">
        <v>0.15382180548920699</v>
      </c>
      <c r="M10" s="4">
        <v>8.9039886574937605E-14</v>
      </c>
      <c r="N10" s="4">
        <v>2.55671674308035E-12</v>
      </c>
      <c r="O10" s="8" t="str">
        <f>IF(K10&gt;0,"Decreased in CD","Increased in CD")</f>
        <v>Decreased in CD</v>
      </c>
    </row>
    <row r="11" spans="1:15" x14ac:dyDescent="0.35">
      <c r="A11" s="15" t="s">
        <v>244</v>
      </c>
      <c r="B11" s="8">
        <v>277</v>
      </c>
      <c r="C11" s="8">
        <v>161</v>
      </c>
      <c r="D11" s="2">
        <v>6.9956465210129304</v>
      </c>
      <c r="E11" s="2">
        <v>7.9527811151269097</v>
      </c>
      <c r="F11" s="2">
        <v>0</v>
      </c>
      <c r="G11" s="2">
        <v>0</v>
      </c>
      <c r="H11" s="2">
        <v>0.26748218454130701</v>
      </c>
      <c r="I11" s="2">
        <v>1.78925160635598E-5</v>
      </c>
      <c r="J11" s="2">
        <v>4.3858484497262499E-5</v>
      </c>
      <c r="K11" s="2">
        <v>1.25881274185881</v>
      </c>
      <c r="L11" s="2">
        <v>0.17362253342398101</v>
      </c>
      <c r="M11" s="4">
        <v>4.1588954502458399E-13</v>
      </c>
      <c r="N11" s="4">
        <v>1.0449224818742699E-11</v>
      </c>
      <c r="O11" s="8" t="str">
        <f>IF(K11&gt;0,"Decreased in CD","Increased in CD")</f>
        <v>Decreased in CD</v>
      </c>
    </row>
    <row r="12" spans="1:15" x14ac:dyDescent="0.35">
      <c r="A12" s="15" t="s">
        <v>187</v>
      </c>
      <c r="B12" s="8">
        <v>183</v>
      </c>
      <c r="C12" s="8">
        <v>111</v>
      </c>
      <c r="D12" s="2">
        <v>0.33917179026634497</v>
      </c>
      <c r="E12" s="2">
        <v>4.5091649451062303E-2</v>
      </c>
      <c r="F12" s="2">
        <v>0.68749147809754796</v>
      </c>
      <c r="G12" s="2">
        <v>0.44719681789558402</v>
      </c>
      <c r="H12" s="2">
        <v>1.0489229150364101</v>
      </c>
      <c r="I12" s="2">
        <v>8.5137059594825107E-2</v>
      </c>
      <c r="J12" s="2">
        <v>0.11040354179716</v>
      </c>
      <c r="K12" s="2">
        <v>-1.4494406895241401</v>
      </c>
      <c r="L12" s="2">
        <v>0.202431798730352</v>
      </c>
      <c r="M12" s="4">
        <v>8.0602191587786395E-13</v>
      </c>
      <c r="N12" s="4">
        <v>1.8001156121272301E-11</v>
      </c>
      <c r="O12" s="8" t="str">
        <f>IF(K12&gt;0,"Decreased in CD","Increased in CD")</f>
        <v>Increased in CD</v>
      </c>
    </row>
    <row r="13" spans="1:15" x14ac:dyDescent="0.35">
      <c r="A13" s="15" t="s">
        <v>181</v>
      </c>
      <c r="B13" s="8">
        <v>161</v>
      </c>
      <c r="C13" s="8">
        <v>71</v>
      </c>
      <c r="D13" s="2">
        <v>0.139054244432192</v>
      </c>
      <c r="E13" s="2">
        <v>2.7550327214806099E-2</v>
      </c>
      <c r="F13" s="2">
        <v>1.4360625614707501</v>
      </c>
      <c r="G13" s="2">
        <v>0.96115677039343494</v>
      </c>
      <c r="H13" s="2">
        <v>2.1511518318733001</v>
      </c>
      <c r="I13" s="2">
        <v>7.9018414734005699E-2</v>
      </c>
      <c r="J13" s="2">
        <v>0.103134424425553</v>
      </c>
      <c r="K13" s="2">
        <v>-1.6366477573665099</v>
      </c>
      <c r="L13" s="2">
        <v>0.22984202091839301</v>
      </c>
      <c r="M13" s="4">
        <v>1.0733636202075999E-12</v>
      </c>
      <c r="N13" s="4">
        <v>1.9613280696520698E-11</v>
      </c>
      <c r="O13" s="8" t="str">
        <f>IF(K13&gt;0,"Decreased in CD","Increased in CD")</f>
        <v>Increased in CD</v>
      </c>
    </row>
    <row r="14" spans="1:15" x14ac:dyDescent="0.35">
      <c r="A14" s="15" t="s">
        <v>159</v>
      </c>
      <c r="B14" s="8">
        <v>168</v>
      </c>
      <c r="C14" s="8">
        <v>36</v>
      </c>
      <c r="D14" s="2">
        <v>0.50057215156975099</v>
      </c>
      <c r="E14" s="2">
        <v>1.45957004849871E-2</v>
      </c>
      <c r="F14" s="2">
        <v>4.3071021938796497</v>
      </c>
      <c r="G14" s="2">
        <v>2.7471935902294899</v>
      </c>
      <c r="H14" s="2">
        <v>6.8704510126223202</v>
      </c>
      <c r="I14" s="2">
        <v>3.7995921953363004E-12</v>
      </c>
      <c r="J14" s="2">
        <v>2.6335104526296399E-11</v>
      </c>
      <c r="K14" s="2">
        <v>-2.81651762259964</v>
      </c>
      <c r="L14" s="2">
        <v>0.39629922818060598</v>
      </c>
      <c r="M14" s="4">
        <v>1.1854961456947399E-12</v>
      </c>
      <c r="N14" s="4">
        <v>1.9857060440386899E-11</v>
      </c>
      <c r="O14" s="8" t="str">
        <f>IF(K14&gt;0,"Decreased in CD","Increased in CD")</f>
        <v>Increased in CD</v>
      </c>
    </row>
    <row r="15" spans="1:15" x14ac:dyDescent="0.35">
      <c r="A15" s="15" t="s">
        <v>246</v>
      </c>
      <c r="B15" s="8">
        <v>123</v>
      </c>
      <c r="C15" s="8">
        <v>140</v>
      </c>
      <c r="D15" s="2">
        <v>0.580537116913449</v>
      </c>
      <c r="E15" s="2">
        <v>0.93484497702833103</v>
      </c>
      <c r="F15" s="2">
        <v>0.103025960307756</v>
      </c>
      <c r="G15" s="2">
        <v>5.8440320697228799E-2</v>
      </c>
      <c r="H15" s="2">
        <v>0.17444255452156501</v>
      </c>
      <c r="I15" s="2">
        <v>1.73763781176945E-23</v>
      </c>
      <c r="J15" s="2">
        <v>1.7463260008283E-21</v>
      </c>
      <c r="K15" s="2">
        <v>1.46077861243778</v>
      </c>
      <c r="L15" s="2">
        <v>0.207953841986699</v>
      </c>
      <c r="M15" s="4">
        <v>2.1478374634398299E-12</v>
      </c>
      <c r="N15" s="4">
        <v>3.3208871550108099E-11</v>
      </c>
      <c r="O15" s="8" t="str">
        <f>IF(K15&gt;0,"Decreased in CD","Increased in CD")</f>
        <v>Decreased in CD</v>
      </c>
    </row>
    <row r="16" spans="1:15" x14ac:dyDescent="0.35">
      <c r="A16" s="15" t="s">
        <v>171</v>
      </c>
      <c r="B16" s="8">
        <v>200</v>
      </c>
      <c r="C16" s="8">
        <v>79</v>
      </c>
      <c r="D16" s="2">
        <v>1.07638600251617</v>
      </c>
      <c r="E16" s="2">
        <v>6.5115300148498506E-2</v>
      </c>
      <c r="F16" s="2">
        <v>2.0123473934551899</v>
      </c>
      <c r="G16" s="2">
        <v>1.33856292060732</v>
      </c>
      <c r="H16" s="2">
        <v>3.0321704955712301</v>
      </c>
      <c r="I16" s="2">
        <v>4.8070003117737701E-4</v>
      </c>
      <c r="J16" s="2">
        <v>9.1151609685521397E-4</v>
      </c>
      <c r="K16" s="2">
        <v>-2.1205580322772799</v>
      </c>
      <c r="L16" s="2">
        <v>0.30258752245921899</v>
      </c>
      <c r="M16" s="4">
        <v>2.4160673461892701E-12</v>
      </c>
      <c r="N16" s="4">
        <v>3.4687824041717299E-11</v>
      </c>
      <c r="O16" s="8" t="str">
        <f>IF(K16&gt;0,"Decreased in CD","Increased in CD")</f>
        <v>Increased in CD</v>
      </c>
    </row>
    <row r="17" spans="1:15" x14ac:dyDescent="0.35">
      <c r="A17" s="15" t="s">
        <v>252</v>
      </c>
      <c r="B17" s="8">
        <v>70</v>
      </c>
      <c r="C17" s="8">
        <v>98</v>
      </c>
      <c r="D17" s="2">
        <v>0.432369187732077</v>
      </c>
      <c r="E17" s="2">
        <v>1.4161925062359899</v>
      </c>
      <c r="F17" s="2">
        <v>0.19392550851858301</v>
      </c>
      <c r="G17" s="2">
        <v>0.124917058585942</v>
      </c>
      <c r="H17" s="2">
        <v>0.29844753174958399</v>
      </c>
      <c r="I17" s="2">
        <v>1.58393115814185E-15</v>
      </c>
      <c r="J17" s="2">
        <v>1.6756324357184901E-14</v>
      </c>
      <c r="K17" s="2">
        <v>2.0362107016584199</v>
      </c>
      <c r="L17" s="2">
        <v>0.317779523158983</v>
      </c>
      <c r="M17" s="4">
        <v>1.47807988071236E-10</v>
      </c>
      <c r="N17" s="4">
        <v>1.98062704015456E-9</v>
      </c>
      <c r="O17" s="8" t="str">
        <f>IF(K17&gt;0,"Decreased in CD","Increased in CD")</f>
        <v>Decreased in CD</v>
      </c>
    </row>
    <row r="18" spans="1:15" x14ac:dyDescent="0.35">
      <c r="A18" s="15" t="s">
        <v>196</v>
      </c>
      <c r="B18" s="8">
        <v>146</v>
      </c>
      <c r="C18" s="8">
        <v>96</v>
      </c>
      <c r="D18" s="2">
        <v>6.7992028080080202E-2</v>
      </c>
      <c r="E18" s="2">
        <v>1.60031731632434E-2</v>
      </c>
      <c r="F18" s="2">
        <v>0.63028752455215498</v>
      </c>
      <c r="G18" s="2">
        <v>0.419154533343578</v>
      </c>
      <c r="H18" s="2">
        <v>0.94401486176046401</v>
      </c>
      <c r="I18" s="2">
        <v>1.9495774601808801E-2</v>
      </c>
      <c r="J18" s="2">
        <v>2.7212852048358101E-2</v>
      </c>
      <c r="K18" s="2">
        <v>-1.09339834060432</v>
      </c>
      <c r="L18" s="2">
        <v>0.17698353789721499</v>
      </c>
      <c r="M18" s="4">
        <v>6.4932548227147901E-10</v>
      </c>
      <c r="N18" s="4">
        <v>8.1571513710354504E-9</v>
      </c>
      <c r="O18" s="8" t="str">
        <f>IF(K18&gt;0,"Decreased in CD","Increased in CD")</f>
        <v>Increased in CD</v>
      </c>
    </row>
    <row r="19" spans="1:15" x14ac:dyDescent="0.35">
      <c r="A19" s="15" t="s">
        <v>163</v>
      </c>
      <c r="B19" s="8">
        <v>158</v>
      </c>
      <c r="C19" s="8">
        <v>40</v>
      </c>
      <c r="D19" s="2">
        <v>0.47352232681957901</v>
      </c>
      <c r="E19" s="2">
        <v>3.7225162480381699E-2</v>
      </c>
      <c r="F19" s="2">
        <v>3.2877038373559402</v>
      </c>
      <c r="G19" s="2">
        <v>2.12144200557035</v>
      </c>
      <c r="H19" s="2">
        <v>5.16751529850771</v>
      </c>
      <c r="I19" s="2">
        <v>1.4442325378906999E-8</v>
      </c>
      <c r="J19" s="2">
        <v>5.5825142330005801E-8</v>
      </c>
      <c r="K19" s="2">
        <v>-2.4334404733553301</v>
      </c>
      <c r="L19" s="2">
        <v>0.397381390585622</v>
      </c>
      <c r="M19" s="4">
        <v>9.1432661442070205E-10</v>
      </c>
      <c r="N19" s="4">
        <v>1.08105676175624E-8</v>
      </c>
      <c r="O19" s="8" t="str">
        <f>IF(K19&gt;0,"Decreased in CD","Increased in CD")</f>
        <v>Increased in CD</v>
      </c>
    </row>
    <row r="20" spans="1:15" x14ac:dyDescent="0.35">
      <c r="A20" s="15" t="s">
        <v>238</v>
      </c>
      <c r="B20" s="8">
        <v>183</v>
      </c>
      <c r="C20" s="8">
        <v>160</v>
      </c>
      <c r="D20" s="2">
        <v>0.55771280906566301</v>
      </c>
      <c r="E20" s="2">
        <v>0.75994964695300105</v>
      </c>
      <c r="F20" s="2">
        <v>9.5871705811724894E-3</v>
      </c>
      <c r="G20" s="2">
        <v>2.4355526093636001E-4</v>
      </c>
      <c r="H20" s="2">
        <v>5.5817353743001001E-2</v>
      </c>
      <c r="I20" s="2">
        <v>1.6610051220210401E-25</v>
      </c>
      <c r="J20" s="2">
        <v>3.3386202952622998E-23</v>
      </c>
      <c r="K20" s="2">
        <v>1.0947650931546</v>
      </c>
      <c r="L20" s="2">
        <v>0.18130467254407401</v>
      </c>
      <c r="M20" s="4">
        <v>1.5578309753294701E-9</v>
      </c>
      <c r="N20" s="4">
        <v>1.73957792245124E-8</v>
      </c>
      <c r="O20" s="8" t="str">
        <f>IF(K20&gt;0,"Decreased in CD","Increased in CD")</f>
        <v>Decreased in CD</v>
      </c>
    </row>
    <row r="21" spans="1:15" x14ac:dyDescent="0.35">
      <c r="A21" s="15" t="s">
        <v>188</v>
      </c>
      <c r="B21" s="8">
        <v>110</v>
      </c>
      <c r="C21" s="8">
        <v>63</v>
      </c>
      <c r="D21" s="2">
        <v>0.114482272483452</v>
      </c>
      <c r="E21" s="2">
        <v>1.34311670274059E-2</v>
      </c>
      <c r="F21" s="2">
        <v>0.88681997616769004</v>
      </c>
      <c r="G21" s="2">
        <v>0.58745993692687204</v>
      </c>
      <c r="H21" s="2">
        <v>1.3422349572152199</v>
      </c>
      <c r="I21" s="2">
        <v>0.54719948852364997</v>
      </c>
      <c r="J21" s="2">
        <v>0.59452484969326203</v>
      </c>
      <c r="K21" s="2">
        <v>-1.4140271601793599</v>
      </c>
      <c r="L21" s="2">
        <v>0.24610868662002799</v>
      </c>
      <c r="M21" s="4">
        <v>9.1628407083987895E-9</v>
      </c>
      <c r="N21" s="4">
        <v>9.6933209599376702E-8</v>
      </c>
      <c r="O21" s="8" t="str">
        <f>IF(K21&gt;0,"Decreased in CD","Increased in CD")</f>
        <v>Increased in CD</v>
      </c>
    </row>
    <row r="22" spans="1:15" x14ac:dyDescent="0.35">
      <c r="A22" s="15" t="s">
        <v>166</v>
      </c>
      <c r="B22" s="8">
        <v>94</v>
      </c>
      <c r="C22" s="8">
        <v>22</v>
      </c>
      <c r="D22" s="2">
        <v>3.0560728103700498E-2</v>
      </c>
      <c r="E22" s="2">
        <v>1.7664220768288301E-3</v>
      </c>
      <c r="F22" s="2">
        <v>2.8358430847473701</v>
      </c>
      <c r="G22" s="2">
        <v>1.6722557312492301</v>
      </c>
      <c r="H22" s="2">
        <v>4.97615968250149</v>
      </c>
      <c r="I22" s="2">
        <v>2.7996949514277701E-5</v>
      </c>
      <c r="J22" s="2">
        <v>6.5434730841509501E-5</v>
      </c>
      <c r="K22" s="2">
        <v>-2.2165943789318101</v>
      </c>
      <c r="L22" s="2">
        <v>0.39264034542417597</v>
      </c>
      <c r="M22" s="4">
        <v>1.6484016152063E-8</v>
      </c>
      <c r="N22" s="4">
        <v>1.6566436232823301E-7</v>
      </c>
      <c r="O22" s="8" t="str">
        <f>IF(K22&gt;0,"Decreased in CD","Increased in CD")</f>
        <v>Increased in CD</v>
      </c>
    </row>
    <row r="23" spans="1:15" x14ac:dyDescent="0.35">
      <c r="A23" s="15" t="s">
        <v>194</v>
      </c>
      <c r="B23" s="8">
        <v>166</v>
      </c>
      <c r="C23" s="8">
        <v>76</v>
      </c>
      <c r="D23" s="2">
        <v>4.4196575863557498E-2</v>
      </c>
      <c r="E23" s="2">
        <v>8.5174286028639797E-3</v>
      </c>
      <c r="F23" s="2">
        <v>1.35425591405148</v>
      </c>
      <c r="G23" s="2">
        <v>0.90696036080939801</v>
      </c>
      <c r="H23" s="2">
        <v>2.0251985182021701</v>
      </c>
      <c r="I23" s="2">
        <v>0.14301178432035</v>
      </c>
      <c r="J23" s="2">
        <v>0.177440547212286</v>
      </c>
      <c r="K23" s="2">
        <v>-1.1639149438388201</v>
      </c>
      <c r="L23" s="2">
        <v>0.209200468050809</v>
      </c>
      <c r="M23" s="4">
        <v>2.6421302701251601E-8</v>
      </c>
      <c r="N23" s="4">
        <v>2.5288961156912297E-7</v>
      </c>
      <c r="O23" s="8" t="str">
        <f>IF(K23&gt;0,"Decreased in CD","Increased in CD")</f>
        <v>Increased in CD</v>
      </c>
    </row>
    <row r="24" spans="1:15" x14ac:dyDescent="0.35">
      <c r="A24" s="15" t="s">
        <v>185</v>
      </c>
      <c r="B24" s="8">
        <v>80</v>
      </c>
      <c r="C24" s="8">
        <v>33</v>
      </c>
      <c r="D24" s="2">
        <v>1.5475245110221801E-2</v>
      </c>
      <c r="E24" s="2">
        <v>2.30417970740857E-3</v>
      </c>
      <c r="F24" s="2">
        <v>1.39052506960272</v>
      </c>
      <c r="G24" s="2">
        <v>0.86098815943359197</v>
      </c>
      <c r="H24" s="2">
        <v>2.2808575824072301</v>
      </c>
      <c r="I24" s="2">
        <v>0.17367920725153899</v>
      </c>
      <c r="J24" s="2">
        <v>0.20779476581880599</v>
      </c>
      <c r="K24" s="2">
        <v>-1.5033716738523899</v>
      </c>
      <c r="L24" s="2">
        <v>0.28325603734301802</v>
      </c>
      <c r="M24" s="4">
        <v>1.1115997633481801E-7</v>
      </c>
      <c r="N24" s="4">
        <v>1.01559796560447E-6</v>
      </c>
      <c r="O24" s="8" t="str">
        <f>IF(K24&gt;0,"Decreased in CD","Increased in CD")</f>
        <v>Increased in CD</v>
      </c>
    </row>
    <row r="25" spans="1:15" x14ac:dyDescent="0.35">
      <c r="A25" s="15" t="s">
        <v>199</v>
      </c>
      <c r="B25" s="8">
        <v>161</v>
      </c>
      <c r="C25" s="8">
        <v>130</v>
      </c>
      <c r="D25" s="2">
        <v>0.82414428812087304</v>
      </c>
      <c r="E25" s="2">
        <v>0.15812300278299099</v>
      </c>
      <c r="F25" s="2">
        <v>0.27110685540473101</v>
      </c>
      <c r="G25" s="2">
        <v>0.16628716361705401</v>
      </c>
      <c r="H25" s="2">
        <v>0.43265926098139601</v>
      </c>
      <c r="I25" s="2">
        <v>3.3723007925477399E-9</v>
      </c>
      <c r="J25" s="2">
        <v>1.47354882456977E-8</v>
      </c>
      <c r="K25" s="2">
        <v>-1.03856015532458</v>
      </c>
      <c r="L25" s="2">
        <v>0.196275004698861</v>
      </c>
      <c r="M25" s="4">
        <v>1.21415366649558E-7</v>
      </c>
      <c r="N25" s="4">
        <v>1.0610647259374401E-6</v>
      </c>
      <c r="O25" s="8" t="str">
        <f>IF(K25&gt;0,"Decreased in CD","Increased in CD")</f>
        <v>Increased in CD</v>
      </c>
    </row>
    <row r="26" spans="1:15" x14ac:dyDescent="0.35">
      <c r="A26" s="15" t="s">
        <v>241</v>
      </c>
      <c r="B26" s="8">
        <v>62</v>
      </c>
      <c r="C26" s="8">
        <v>105</v>
      </c>
      <c r="D26" s="2">
        <v>3.7973431387160902E-2</v>
      </c>
      <c r="E26" s="2">
        <v>8.2435423470816602E-2</v>
      </c>
      <c r="F26" s="2">
        <v>0.1379276629242</v>
      </c>
      <c r="G26" s="2">
        <v>8.7398390046333596E-2</v>
      </c>
      <c r="H26" s="2">
        <v>0.21515544694290001</v>
      </c>
      <c r="I26" s="2">
        <v>1.9700768557982101E-21</v>
      </c>
      <c r="J26" s="2">
        <v>6.5997574669240204E-20</v>
      </c>
      <c r="K26" s="2">
        <v>1.1667681103769201</v>
      </c>
      <c r="L26" s="2">
        <v>0.22788901110727</v>
      </c>
      <c r="M26" s="4">
        <v>3.057036710441E-7</v>
      </c>
      <c r="N26" s="4">
        <v>2.5602682449943301E-6</v>
      </c>
      <c r="O26" s="8" t="str">
        <f>IF(K26&gt;0,"Decreased in CD","Increased in CD")</f>
        <v>Decreased in CD</v>
      </c>
    </row>
    <row r="27" spans="1:15" x14ac:dyDescent="0.35">
      <c r="A27" s="15" t="s">
        <v>211</v>
      </c>
      <c r="B27" s="8">
        <v>288</v>
      </c>
      <c r="C27" s="8">
        <v>160</v>
      </c>
      <c r="D27" s="2">
        <v>3.1719439803789999</v>
      </c>
      <c r="E27" s="2">
        <v>0.90366942673402695</v>
      </c>
      <c r="F27" s="2">
        <v>0.120331549905813</v>
      </c>
      <c r="G27" s="2">
        <v>2.8372942447876599E-3</v>
      </c>
      <c r="H27" s="2">
        <v>0.79616501094830205</v>
      </c>
      <c r="I27" s="2">
        <v>1.44607650361325E-2</v>
      </c>
      <c r="J27" s="2">
        <v>2.0910890447932699E-2</v>
      </c>
      <c r="K27" s="2">
        <v>-0.711204442224742</v>
      </c>
      <c r="L27" s="2">
        <v>0.14124442603132201</v>
      </c>
      <c r="M27" s="4">
        <v>4.7716480811033101E-7</v>
      </c>
      <c r="N27" s="4">
        <v>3.83640505720706E-6</v>
      </c>
      <c r="O27" s="8" t="str">
        <f>IF(K27&gt;0,"Decreased in CD","Increased in CD")</f>
        <v>Increased in CD</v>
      </c>
    </row>
    <row r="28" spans="1:15" x14ac:dyDescent="0.35">
      <c r="A28" s="15" t="s">
        <v>200</v>
      </c>
      <c r="B28" s="8">
        <v>227</v>
      </c>
      <c r="C28" s="8">
        <v>121</v>
      </c>
      <c r="D28" s="2">
        <v>1.0990127870501001</v>
      </c>
      <c r="E28" s="2">
        <v>0.32073394225805202</v>
      </c>
      <c r="F28" s="2">
        <v>0.98741213851234599</v>
      </c>
      <c r="G28" s="2">
        <v>0.61632611019622496</v>
      </c>
      <c r="H28" s="2">
        <v>1.5672580309555899</v>
      </c>
      <c r="I28" s="2">
        <v>1</v>
      </c>
      <c r="J28" s="2">
        <v>1</v>
      </c>
      <c r="K28" s="2">
        <v>-1.03730348779509</v>
      </c>
      <c r="L28" s="2">
        <v>0.20640612184041299</v>
      </c>
      <c r="M28" s="4">
        <v>5.0200186296756002E-7</v>
      </c>
      <c r="N28" s="4">
        <v>3.8808605560184501E-6</v>
      </c>
      <c r="O28" s="8" t="str">
        <f>IF(K28&gt;0,"Decreased in CD","Increased in CD")</f>
        <v>Increased in CD</v>
      </c>
    </row>
    <row r="29" spans="1:15" x14ac:dyDescent="0.35">
      <c r="A29" s="15" t="s">
        <v>182</v>
      </c>
      <c r="B29" s="8">
        <v>179</v>
      </c>
      <c r="C29" s="8">
        <v>82</v>
      </c>
      <c r="D29" s="2">
        <v>3.9631292035893702</v>
      </c>
      <c r="E29" s="2">
        <v>0.49698467922844197</v>
      </c>
      <c r="F29" s="2">
        <v>1.38970881417418</v>
      </c>
      <c r="G29" s="2">
        <v>0.92898014638720205</v>
      </c>
      <c r="H29" s="2">
        <v>2.0803682967119999</v>
      </c>
      <c r="I29" s="2">
        <v>9.5764896797401994E-2</v>
      </c>
      <c r="J29" s="2">
        <v>0.12260346660049599</v>
      </c>
      <c r="K29" s="2">
        <v>-1.6176470178773601</v>
      </c>
      <c r="L29" s="2">
        <v>0.33247486973399198</v>
      </c>
      <c r="M29" s="4">
        <v>1.1418423941922399E-6</v>
      </c>
      <c r="N29" s="4">
        <v>8.5003822678755501E-6</v>
      </c>
      <c r="O29" s="8" t="str">
        <f>IF(K29&gt;0,"Decreased in CD","Increased in CD")</f>
        <v>Increased in CD</v>
      </c>
    </row>
    <row r="30" spans="1:15" x14ac:dyDescent="0.35">
      <c r="A30" s="15" t="s">
        <v>190</v>
      </c>
      <c r="B30" s="8">
        <v>88</v>
      </c>
      <c r="C30" s="8">
        <v>41</v>
      </c>
      <c r="D30" s="2">
        <v>3.9340813762233001E-2</v>
      </c>
      <c r="E30" s="2">
        <v>5.2365207289239001E-3</v>
      </c>
      <c r="F30" s="2">
        <v>1.1974963313137601</v>
      </c>
      <c r="G30" s="2">
        <v>0.76248795341730402</v>
      </c>
      <c r="H30" s="2">
        <v>1.89977674523428</v>
      </c>
      <c r="I30" s="2">
        <v>0.44710466012714101</v>
      </c>
      <c r="J30" s="2">
        <v>0.49926687047530699</v>
      </c>
      <c r="K30" s="2">
        <v>-1.3839394880876901</v>
      </c>
      <c r="L30" s="2">
        <v>0.28534405362321102</v>
      </c>
      <c r="M30" s="4">
        <v>1.2341604926913199E-6</v>
      </c>
      <c r="N30" s="4">
        <v>8.8595092511055194E-6</v>
      </c>
      <c r="O30" s="8" t="str">
        <f>IF(K30&gt;0,"Decreased in CD","Increased in CD")</f>
        <v>Increased in CD</v>
      </c>
    </row>
    <row r="31" spans="1:15" x14ac:dyDescent="0.35">
      <c r="A31" s="15" t="s">
        <v>205</v>
      </c>
      <c r="B31" s="8">
        <v>119</v>
      </c>
      <c r="C31" s="8">
        <v>107</v>
      </c>
      <c r="D31" s="2">
        <v>8.90409001768281E-2</v>
      </c>
      <c r="E31" s="2">
        <v>2.64212855673178E-2</v>
      </c>
      <c r="F31" s="2">
        <v>0.32721315949160501</v>
      </c>
      <c r="G31" s="2">
        <v>0.21405489354499499</v>
      </c>
      <c r="H31" s="2">
        <v>0.496110635517031</v>
      </c>
      <c r="I31" s="2">
        <v>2.36812796715433E-8</v>
      </c>
      <c r="J31" s="2">
        <v>8.4998878821075106E-8</v>
      </c>
      <c r="K31" s="2">
        <v>-0.89300022353850494</v>
      </c>
      <c r="L31" s="2">
        <v>0.18461470078026601</v>
      </c>
      <c r="M31" s="4">
        <v>1.3174552466743701E-6</v>
      </c>
      <c r="N31" s="4">
        <v>9.1313277441913303E-6</v>
      </c>
      <c r="O31" s="8" t="str">
        <f>IF(K31&gt;0,"Decreased in CD","Increased in CD")</f>
        <v>Increased in CD</v>
      </c>
    </row>
    <row r="32" spans="1:15" x14ac:dyDescent="0.35">
      <c r="A32" s="15" t="s">
        <v>180</v>
      </c>
      <c r="B32" s="8">
        <v>97</v>
      </c>
      <c r="C32" s="8">
        <v>41</v>
      </c>
      <c r="D32" s="2">
        <v>9.43374777490842E-2</v>
      </c>
      <c r="E32" s="2">
        <v>2.80431757797696E-2</v>
      </c>
      <c r="F32" s="2">
        <v>1.3772277699394999</v>
      </c>
      <c r="G32" s="2">
        <v>0.88097416436585496</v>
      </c>
      <c r="H32" s="2">
        <v>2.17644095498762</v>
      </c>
      <c r="I32" s="2">
        <v>0.165510098646759</v>
      </c>
      <c r="J32" s="2">
        <v>0.200884000308579</v>
      </c>
      <c r="K32" s="2">
        <v>-1.6504443334249601</v>
      </c>
      <c r="L32" s="2">
        <v>0.342855645330787</v>
      </c>
      <c r="M32" s="4">
        <v>1.48074415440291E-6</v>
      </c>
      <c r="N32" s="4">
        <v>9.7409740116437597E-6</v>
      </c>
      <c r="O32" s="8" t="str">
        <f>IF(K32&gt;0,"Decreased in CD","Increased in CD")</f>
        <v>Increased in CD</v>
      </c>
    </row>
    <row r="33" spans="1:15" x14ac:dyDescent="0.35">
      <c r="A33" s="15" t="s">
        <v>235</v>
      </c>
      <c r="B33" s="8">
        <v>137</v>
      </c>
      <c r="C33" s="8">
        <v>139</v>
      </c>
      <c r="D33" s="2">
        <v>0.3429730692961</v>
      </c>
      <c r="E33" s="2">
        <v>0.57589868677051603</v>
      </c>
      <c r="F33" s="2">
        <v>0.13119856353311701</v>
      </c>
      <c r="G33" s="2">
        <v>7.5358769466982001E-2</v>
      </c>
      <c r="H33" s="2">
        <v>0.220156503400219</v>
      </c>
      <c r="I33" s="2">
        <v>4.5449226863096595E-19</v>
      </c>
      <c r="J33" s="2">
        <v>7.6127454995686807E-18</v>
      </c>
      <c r="K33" s="2">
        <v>0.89747690002992397</v>
      </c>
      <c r="L33" s="2">
        <v>0.186549787005486</v>
      </c>
      <c r="M33" s="4">
        <v>1.5023392754276401E-6</v>
      </c>
      <c r="N33" s="4">
        <v>9.7409740116437597E-6</v>
      </c>
      <c r="O33" s="8" t="str">
        <f>IF(K33&gt;0,"Decreased in CD","Increased in CD")</f>
        <v>Decreased in CD</v>
      </c>
    </row>
    <row r="34" spans="1:15" x14ac:dyDescent="0.35">
      <c r="A34" s="15" t="s">
        <v>179</v>
      </c>
      <c r="B34" s="8">
        <v>72</v>
      </c>
      <c r="C34" s="8">
        <v>22</v>
      </c>
      <c r="D34" s="2">
        <v>1.48566750921047E-2</v>
      </c>
      <c r="E34" s="2">
        <v>1.4824874720854499E-3</v>
      </c>
      <c r="F34" s="2">
        <v>1.9666082094961701</v>
      </c>
      <c r="G34" s="2">
        <v>1.1446134472854901</v>
      </c>
      <c r="H34" s="2">
        <v>3.4872182280619199</v>
      </c>
      <c r="I34" s="2">
        <v>1.0706422166793E-2</v>
      </c>
      <c r="J34" s="2">
        <v>1.59406730038919E-2</v>
      </c>
      <c r="K34" s="2">
        <v>-1.686976751859</v>
      </c>
      <c r="L34" s="2">
        <v>0.35585170010406802</v>
      </c>
      <c r="M34" s="4">
        <v>2.13008875515897E-6</v>
      </c>
      <c r="N34" s="4">
        <v>1.33796199933423E-5</v>
      </c>
      <c r="O34" s="8" t="str">
        <f>IF(K34&gt;0,"Decreased in CD","Increased in CD")</f>
        <v>Increased in CD</v>
      </c>
    </row>
    <row r="35" spans="1:15" x14ac:dyDescent="0.35">
      <c r="A35" s="15" t="s">
        <v>201</v>
      </c>
      <c r="B35" s="8">
        <v>221</v>
      </c>
      <c r="C35" s="8">
        <v>146</v>
      </c>
      <c r="D35" s="2">
        <v>1.81028986924505</v>
      </c>
      <c r="E35" s="2">
        <v>0.47522777600861799</v>
      </c>
      <c r="F35" s="2">
        <v>0.27754332877331001</v>
      </c>
      <c r="G35" s="2">
        <v>0.14291162807211699</v>
      </c>
      <c r="H35" s="2">
        <v>0.50826630171218101</v>
      </c>
      <c r="I35" s="2">
        <v>4.0202265671139297E-6</v>
      </c>
      <c r="J35" s="2">
        <v>1.09198045944581E-5</v>
      </c>
      <c r="K35" s="2">
        <v>-1.0326483717077599</v>
      </c>
      <c r="L35" s="2">
        <v>0.21856178653508901</v>
      </c>
      <c r="M35" s="4">
        <v>2.30406032319941E-6</v>
      </c>
      <c r="N35" s="4">
        <v>1.4033821968578199E-5</v>
      </c>
      <c r="O35" s="8" t="str">
        <f>IF(K35&gt;0,"Decreased in CD","Increased in CD")</f>
        <v>Increased in CD</v>
      </c>
    </row>
    <row r="36" spans="1:15" x14ac:dyDescent="0.35">
      <c r="A36" s="15" t="s">
        <v>177</v>
      </c>
      <c r="B36" s="8">
        <v>95</v>
      </c>
      <c r="C36" s="8">
        <v>42</v>
      </c>
      <c r="D36" s="2">
        <v>0.47324081799096201</v>
      </c>
      <c r="E36" s="2">
        <v>3.2532017301529E-2</v>
      </c>
      <c r="F36" s="2">
        <v>1.29335990256336</v>
      </c>
      <c r="G36" s="2">
        <v>0.82843094279003204</v>
      </c>
      <c r="H36" s="2">
        <v>2.0397610103194102</v>
      </c>
      <c r="I36" s="2">
        <v>0.24218521296661499</v>
      </c>
      <c r="J36" s="2">
        <v>0.28301876631563799</v>
      </c>
      <c r="K36" s="2">
        <v>-1.7529669704831801</v>
      </c>
      <c r="L36" s="2">
        <v>0.37668005351278</v>
      </c>
      <c r="M36" s="4">
        <v>3.2598484460688598E-6</v>
      </c>
      <c r="N36" s="4">
        <v>1.92714569899953E-5</v>
      </c>
      <c r="O36" s="8" t="str">
        <f>IF(K36&gt;0,"Decreased in CD","Increased in CD")</f>
        <v>Increased in CD</v>
      </c>
    </row>
    <row r="37" spans="1:15" x14ac:dyDescent="0.35">
      <c r="A37" s="15" t="s">
        <v>239</v>
      </c>
      <c r="B37" s="8">
        <v>128</v>
      </c>
      <c r="C37" s="8">
        <v>125</v>
      </c>
      <c r="D37" s="2">
        <v>0.63446389369285505</v>
      </c>
      <c r="E37" s="2">
        <v>1.2389553215042</v>
      </c>
      <c r="F37" s="2">
        <v>0.21138372451256099</v>
      </c>
      <c r="G37" s="2">
        <v>0.13240468293527899</v>
      </c>
      <c r="H37" s="2">
        <v>0.33165663386324401</v>
      </c>
      <c r="I37" s="2">
        <v>1.9556381017121701E-13</v>
      </c>
      <c r="J37" s="2">
        <v>1.5723330337765799E-12</v>
      </c>
      <c r="K37" s="2">
        <v>1.13055998338577</v>
      </c>
      <c r="L37" s="2">
        <v>0.24391738672024699</v>
      </c>
      <c r="M37" s="4">
        <v>3.5691699418194402E-6</v>
      </c>
      <c r="N37" s="4">
        <v>2.04972330944488E-5</v>
      </c>
      <c r="O37" s="8" t="str">
        <f>IF(K37&gt;0,"Decreased in CD","Increased in CD")</f>
        <v>Decreased in CD</v>
      </c>
    </row>
    <row r="38" spans="1:15" x14ac:dyDescent="0.35">
      <c r="A38" s="15" t="s">
        <v>242</v>
      </c>
      <c r="B38" s="8">
        <v>95</v>
      </c>
      <c r="C38" s="8">
        <v>101</v>
      </c>
      <c r="D38" s="2">
        <v>0.21070800197354</v>
      </c>
      <c r="E38" s="2">
        <v>0.42787191952181902</v>
      </c>
      <c r="F38" s="2">
        <v>0.272168054210988</v>
      </c>
      <c r="G38" s="2">
        <v>0.17795498897165499</v>
      </c>
      <c r="H38" s="2">
        <v>0.41320916796497498</v>
      </c>
      <c r="I38" s="2">
        <v>9.3573447548521403E-11</v>
      </c>
      <c r="J38" s="2">
        <v>4.86857358507577E-10</v>
      </c>
      <c r="K38" s="2">
        <v>1.2152578299132399</v>
      </c>
      <c r="L38" s="2">
        <v>0.26361944699616502</v>
      </c>
      <c r="M38" s="4">
        <v>4.0287342799594203E-6</v>
      </c>
      <c r="N38" s="4">
        <v>2.2493766396440102E-5</v>
      </c>
      <c r="O38" s="8" t="str">
        <f>IF(K38&gt;0,"Decreased in CD","Increased in CD")</f>
        <v>Decreased in CD</v>
      </c>
    </row>
    <row r="39" spans="1:15" x14ac:dyDescent="0.35">
      <c r="A39" s="15" t="s">
        <v>193</v>
      </c>
      <c r="B39" s="8">
        <v>211</v>
      </c>
      <c r="C39" s="8">
        <v>109</v>
      </c>
      <c r="D39" s="2">
        <v>1.02820734210967</v>
      </c>
      <c r="E39" s="2">
        <v>7.0475560794692804E-2</v>
      </c>
      <c r="F39" s="2">
        <v>1.0939212943796399</v>
      </c>
      <c r="G39" s="2">
        <v>0.70806153565357099</v>
      </c>
      <c r="H39" s="2">
        <v>1.6815970989306901</v>
      </c>
      <c r="I39" s="2">
        <v>0.67453616738323996</v>
      </c>
      <c r="J39" s="2">
        <v>0.71358826128437403</v>
      </c>
      <c r="K39" s="2">
        <v>-1.18520951358</v>
      </c>
      <c r="L39" s="2">
        <v>0.25763247666132499</v>
      </c>
      <c r="M39" s="4">
        <v>4.2170345855296904E-6</v>
      </c>
      <c r="N39" s="4">
        <v>2.2908755451120702E-5</v>
      </c>
      <c r="O39" s="8" t="str">
        <f>IF(K39&gt;0,"Decreased in CD","Increased in CD")</f>
        <v>Increased in CD</v>
      </c>
    </row>
    <row r="40" spans="1:15" x14ac:dyDescent="0.35">
      <c r="A40" s="15" t="s">
        <v>232</v>
      </c>
      <c r="B40" s="8">
        <v>205</v>
      </c>
      <c r="C40" s="8">
        <v>146</v>
      </c>
      <c r="D40" s="2">
        <v>2.4575307502400299</v>
      </c>
      <c r="E40" s="2">
        <v>1.84706469024645</v>
      </c>
      <c r="F40" s="2">
        <v>0.21551763974511701</v>
      </c>
      <c r="G40" s="2">
        <v>0.111558330696237</v>
      </c>
      <c r="H40" s="2">
        <v>0.39192522686172199</v>
      </c>
      <c r="I40" s="2">
        <v>8.6890634159791405E-9</v>
      </c>
      <c r="J40" s="2">
        <v>3.4930034932236203E-8</v>
      </c>
      <c r="K40" s="2">
        <v>0.86343870063373196</v>
      </c>
      <c r="L40" s="2">
        <v>0.19496474824502999</v>
      </c>
      <c r="M40" s="4">
        <v>9.4806569057581703E-6</v>
      </c>
      <c r="N40" s="4">
        <v>5.0147685212036599E-5</v>
      </c>
      <c r="O40" s="8" t="str">
        <f>IF(K40&gt;0,"Decreased in CD","Increased in CD")</f>
        <v>Decreased in CD</v>
      </c>
    </row>
    <row r="41" spans="1:15" x14ac:dyDescent="0.35">
      <c r="A41" s="15" t="s">
        <v>224</v>
      </c>
      <c r="B41" s="8">
        <v>206</v>
      </c>
      <c r="C41" s="8">
        <v>158</v>
      </c>
      <c r="D41" s="2">
        <v>0.786397934693981</v>
      </c>
      <c r="E41" s="2">
        <v>1.02119846187146</v>
      </c>
      <c r="F41" s="2">
        <v>4.0500136682576897E-2</v>
      </c>
      <c r="G41" s="2">
        <v>8.0824255292436496E-3</v>
      </c>
      <c r="H41" s="2">
        <v>0.12564744357993499</v>
      </c>
      <c r="I41" s="2">
        <v>2.8338366653334899E-17</v>
      </c>
      <c r="J41" s="2">
        <v>3.7973411315468701E-16</v>
      </c>
      <c r="K41" s="2">
        <v>0.61379024515188396</v>
      </c>
      <c r="L41" s="2">
        <v>0.140011713061648</v>
      </c>
      <c r="M41" s="4">
        <v>1.1660046841610601E-5</v>
      </c>
      <c r="N41" s="4">
        <v>6.00940875683008E-5</v>
      </c>
      <c r="O41" s="8" t="str">
        <f>IF(K41&gt;0,"Decreased in CD","Increased in CD")</f>
        <v>Decreased in CD</v>
      </c>
    </row>
    <row r="42" spans="1:15" x14ac:dyDescent="0.35">
      <c r="A42" s="15" t="s">
        <v>210</v>
      </c>
      <c r="B42" s="8">
        <v>153</v>
      </c>
      <c r="C42" s="8">
        <v>99</v>
      </c>
      <c r="D42" s="2">
        <v>4.3809030056092699E-2</v>
      </c>
      <c r="E42" s="2">
        <v>2.0502802606111099E-2</v>
      </c>
      <c r="F42" s="2">
        <v>0.63941638996018302</v>
      </c>
      <c r="G42" s="2">
        <v>0.42413377349402898</v>
      </c>
      <c r="H42" s="2">
        <v>0.95958244352981104</v>
      </c>
      <c r="I42" s="2">
        <v>2.4710351023132501E-2</v>
      </c>
      <c r="J42" s="2">
        <v>3.4019044901709899E-2</v>
      </c>
      <c r="K42" s="2">
        <v>-0.75739473514553801</v>
      </c>
      <c r="L42" s="2">
        <v>0.174033750674215</v>
      </c>
      <c r="M42" s="4">
        <v>1.3490178473851699E-5</v>
      </c>
      <c r="N42" s="4">
        <v>6.7788146831104806E-5</v>
      </c>
      <c r="O42" s="8" t="str">
        <f>IF(K42&gt;0,"Decreased in CD","Increased in CD")</f>
        <v>Increased in CD</v>
      </c>
    </row>
    <row r="43" spans="1:15" x14ac:dyDescent="0.35">
      <c r="A43" s="15" t="s">
        <v>222</v>
      </c>
      <c r="B43" s="8">
        <v>176</v>
      </c>
      <c r="C43" s="8">
        <v>156</v>
      </c>
      <c r="D43" s="2">
        <v>0.18540680282392799</v>
      </c>
      <c r="E43" s="2">
        <v>0.220659778961241</v>
      </c>
      <c r="F43" s="2">
        <v>4.4636615259199798E-2</v>
      </c>
      <c r="G43" s="2">
        <v>1.3917513614375101E-2</v>
      </c>
      <c r="H43" s="2">
        <v>0.111026770568613</v>
      </c>
      <c r="I43" s="2">
        <v>2.1098325388928299E-22</v>
      </c>
      <c r="J43" s="2">
        <v>1.4135878010582E-20</v>
      </c>
      <c r="K43" s="2">
        <v>0.52189811872146497</v>
      </c>
      <c r="L43" s="2">
        <v>0.120276896353934</v>
      </c>
      <c r="M43" s="4">
        <v>1.43042317808373E-5</v>
      </c>
      <c r="N43" s="4">
        <v>7.0125624096299905E-5</v>
      </c>
      <c r="O43" s="8" t="str">
        <f>IF(K43&gt;0,"Decreased in CD","Increased in CD")</f>
        <v>Decreased in CD</v>
      </c>
    </row>
    <row r="44" spans="1:15" x14ac:dyDescent="0.35">
      <c r="A44" s="15" t="s">
        <v>229</v>
      </c>
      <c r="B44" s="8">
        <v>179</v>
      </c>
      <c r="C44" s="8">
        <v>156</v>
      </c>
      <c r="D44" s="2">
        <v>0.40788038237327301</v>
      </c>
      <c r="E44" s="2">
        <v>0.423859005953718</v>
      </c>
      <c r="F44" s="2">
        <v>4.6491436662769503E-2</v>
      </c>
      <c r="G44" s="2">
        <v>1.4460499315267401E-2</v>
      </c>
      <c r="H44" s="2">
        <v>0.115639630284494</v>
      </c>
      <c r="I44" s="2">
        <v>1.1296713295438401E-21</v>
      </c>
      <c r="J44" s="2">
        <v>4.7745828343822498E-20</v>
      </c>
      <c r="K44" s="2">
        <v>0.71285592522573304</v>
      </c>
      <c r="L44" s="2">
        <v>0.16450436687735601</v>
      </c>
      <c r="M44" s="4">
        <v>1.46853592795093E-5</v>
      </c>
      <c r="N44" s="4">
        <v>7.0279933694794599E-5</v>
      </c>
      <c r="O44" s="8" t="str">
        <f>IF(K44&gt;0,"Decreased in CD","Increased in CD")</f>
        <v>Decreased in CD</v>
      </c>
    </row>
    <row r="45" spans="1:15" x14ac:dyDescent="0.35">
      <c r="A45" s="15" t="s">
        <v>243</v>
      </c>
      <c r="B45" s="8">
        <v>46</v>
      </c>
      <c r="C45" s="8">
        <v>82</v>
      </c>
      <c r="D45" s="2">
        <v>0.113920557461148</v>
      </c>
      <c r="E45" s="2">
        <v>0.32357010138476</v>
      </c>
      <c r="F45" s="2">
        <v>0.173219296897654</v>
      </c>
      <c r="G45" s="2">
        <v>0.108285151560072</v>
      </c>
      <c r="H45" s="2">
        <v>0.27414127921866599</v>
      </c>
      <c r="I45" s="2">
        <v>1.31113248909724E-15</v>
      </c>
      <c r="J45" s="2">
        <v>1.4640979461585801E-14</v>
      </c>
      <c r="K45" s="2">
        <v>1.25036040163312</v>
      </c>
      <c r="L45" s="2">
        <v>0.29313902642881001</v>
      </c>
      <c r="M45" s="4">
        <v>1.9952852590376901E-5</v>
      </c>
      <c r="N45" s="4">
        <v>9.32679853643201E-5</v>
      </c>
      <c r="O45" s="8" t="str">
        <f>IF(K45&gt;0,"Decreased in CD","Increased in CD")</f>
        <v>Decreased in CD</v>
      </c>
    </row>
    <row r="46" spans="1:15" x14ac:dyDescent="0.35">
      <c r="A46" s="15" t="s">
        <v>169</v>
      </c>
      <c r="B46" s="8">
        <v>96</v>
      </c>
      <c r="C46" s="8">
        <v>19</v>
      </c>
      <c r="D46" s="2">
        <v>9.8302406908567203E-2</v>
      </c>
      <c r="E46" s="2">
        <v>7.1233745254085804E-3</v>
      </c>
      <c r="F46" s="2">
        <v>3.4576999699277202</v>
      </c>
      <c r="G46" s="2">
        <v>1.98987628798512</v>
      </c>
      <c r="H46" s="2">
        <v>6.2709609443487597</v>
      </c>
      <c r="I46" s="2">
        <v>1.5851126671871599E-6</v>
      </c>
      <c r="J46" s="2">
        <v>4.48743163527632E-6</v>
      </c>
      <c r="K46" s="2">
        <v>-2.1732776676644101</v>
      </c>
      <c r="L46" s="2">
        <v>0.51607776719066301</v>
      </c>
      <c r="M46" s="4">
        <v>2.5408098649704099E-5</v>
      </c>
      <c r="N46" s="4">
        <v>1.16068814286148E-4</v>
      </c>
      <c r="O46" s="8" t="str">
        <f>IF(K46&gt;0,"Decreased in CD","Increased in CD")</f>
        <v>Increased in CD</v>
      </c>
    </row>
    <row r="47" spans="1:15" x14ac:dyDescent="0.35">
      <c r="A47" s="15" t="s">
        <v>214</v>
      </c>
      <c r="B47" s="8">
        <v>295</v>
      </c>
      <c r="C47" s="8">
        <v>161</v>
      </c>
      <c r="D47" s="2">
        <v>7.3845729301170602</v>
      </c>
      <c r="E47" s="2">
        <v>2.2311470548166099</v>
      </c>
      <c r="F47" s="2">
        <v>0</v>
      </c>
      <c r="G47" s="2">
        <v>0</v>
      </c>
      <c r="H47" s="2">
        <v>1.0904662235836999</v>
      </c>
      <c r="I47" s="2">
        <v>5.52250934887909E-2</v>
      </c>
      <c r="J47" s="2">
        <v>7.3511548286403702E-2</v>
      </c>
      <c r="K47" s="2">
        <v>-0.64337712296301097</v>
      </c>
      <c r="L47" s="2">
        <v>0.156184075441099</v>
      </c>
      <c r="M47" s="4">
        <v>3.7994000491980997E-5</v>
      </c>
      <c r="N47" s="4">
        <v>1.6970653553084801E-4</v>
      </c>
      <c r="O47" s="8" t="str">
        <f>IF(K47&gt;0,"Decreased in CD","Increased in CD")</f>
        <v>Increased in CD</v>
      </c>
    </row>
    <row r="48" spans="1:15" x14ac:dyDescent="0.35">
      <c r="A48" s="15" t="s">
        <v>158</v>
      </c>
      <c r="B48" s="8">
        <v>48</v>
      </c>
      <c r="C48" s="8">
        <v>6</v>
      </c>
      <c r="D48" s="2">
        <v>1.2868466599323501E-2</v>
      </c>
      <c r="E48" s="2">
        <v>2.4383278548830901E-4</v>
      </c>
      <c r="F48" s="2">
        <v>4.8499621272063003</v>
      </c>
      <c r="G48" s="2">
        <v>2.0078989326687502</v>
      </c>
      <c r="H48" s="2">
        <v>14.197010495799301</v>
      </c>
      <c r="I48" s="2">
        <v>5.4645755224606203E-5</v>
      </c>
      <c r="J48" s="2">
        <v>1.1810534193705201E-4</v>
      </c>
      <c r="K48" s="2">
        <v>-2.9922262800307999</v>
      </c>
      <c r="L48" s="2">
        <v>0.73451897716791104</v>
      </c>
      <c r="M48" s="4">
        <v>4.6267661959475999E-5</v>
      </c>
      <c r="N48" s="4">
        <v>2.02169566388145E-4</v>
      </c>
      <c r="O48" s="8" t="str">
        <f>IF(K48&gt;0,"Decreased in CD","Increased in CD")</f>
        <v>Increased in CD</v>
      </c>
    </row>
    <row r="49" spans="1:15" x14ac:dyDescent="0.35">
      <c r="A49" s="15" t="s">
        <v>184</v>
      </c>
      <c r="B49" s="8">
        <v>79</v>
      </c>
      <c r="C49" s="8">
        <v>25</v>
      </c>
      <c r="D49" s="2">
        <v>3.8624509517120799E-2</v>
      </c>
      <c r="E49" s="2">
        <v>1.7124787811035999E-3</v>
      </c>
      <c r="F49" s="2">
        <v>1.9160220163475401</v>
      </c>
      <c r="G49" s="2">
        <v>1.1431274778843299</v>
      </c>
      <c r="H49" s="2">
        <v>3.2967453486750902</v>
      </c>
      <c r="I49" s="2">
        <v>1.0030358016538199E-2</v>
      </c>
      <c r="J49" s="2">
        <v>1.5158661363339701E-2</v>
      </c>
      <c r="K49" s="2">
        <v>-1.5166430071853301</v>
      </c>
      <c r="L49" s="2">
        <v>0.38030599803323401</v>
      </c>
      <c r="M49" s="4">
        <v>6.6645448003388506E-5</v>
      </c>
      <c r="N49" s="4">
        <v>2.8501563933364002E-4</v>
      </c>
      <c r="O49" s="8" t="str">
        <f>IF(K49&gt;0,"Decreased in CD","Increased in CD")</f>
        <v>Increased in CD</v>
      </c>
    </row>
    <row r="50" spans="1:15" x14ac:dyDescent="0.35">
      <c r="A50" s="15" t="s">
        <v>209</v>
      </c>
      <c r="B50" s="8">
        <v>134</v>
      </c>
      <c r="C50" s="8">
        <v>115</v>
      </c>
      <c r="D50" s="2">
        <v>0.120521091067141</v>
      </c>
      <c r="E50" s="2">
        <v>5.3818794951476699E-2</v>
      </c>
      <c r="F50" s="2">
        <v>0.31794033819649098</v>
      </c>
      <c r="G50" s="2">
        <v>0.205406311709672</v>
      </c>
      <c r="H50" s="2">
        <v>0.486792977626685</v>
      </c>
      <c r="I50" s="2">
        <v>2.02178425501454E-8</v>
      </c>
      <c r="J50" s="2">
        <v>7.6675214199608196E-8</v>
      </c>
      <c r="K50" s="2">
        <v>-0.75925664209552002</v>
      </c>
      <c r="L50" s="2">
        <v>0.190871166048102</v>
      </c>
      <c r="M50" s="4">
        <v>6.9541562403907506E-5</v>
      </c>
      <c r="N50" s="4">
        <v>2.9120529256636301E-4</v>
      </c>
      <c r="O50" s="8" t="str">
        <f>IF(K50&gt;0,"Decreased in CD","Increased in CD")</f>
        <v>Increased in CD</v>
      </c>
    </row>
    <row r="51" spans="1:15" x14ac:dyDescent="0.35">
      <c r="A51" s="15" t="s">
        <v>227</v>
      </c>
      <c r="B51" s="8">
        <v>100</v>
      </c>
      <c r="C51" s="8">
        <v>125</v>
      </c>
      <c r="D51" s="2">
        <v>1.9564356858079002E-2</v>
      </c>
      <c r="E51" s="2">
        <v>4.0346353999537503E-2</v>
      </c>
      <c r="F51" s="2">
        <v>0.142540240408602</v>
      </c>
      <c r="G51" s="2">
        <v>8.8659230706378198E-2</v>
      </c>
      <c r="H51" s="2">
        <v>0.225048884686465</v>
      </c>
      <c r="I51" s="2">
        <v>1.7299223579333399E-20</v>
      </c>
      <c r="J51" s="2">
        <v>4.9673484849228597E-19</v>
      </c>
      <c r="K51" s="2">
        <v>0.63065926514066095</v>
      </c>
      <c r="L51" s="2">
        <v>0.161665245975122</v>
      </c>
      <c r="M51" s="4">
        <v>9.5788462881163397E-5</v>
      </c>
      <c r="N51" s="4">
        <v>3.9292818447171098E-4</v>
      </c>
      <c r="O51" s="8" t="str">
        <f>IF(K51&gt;0,"Decreased in CD","Increased in CD")</f>
        <v>Decreased in CD</v>
      </c>
    </row>
    <row r="52" spans="1:15" x14ac:dyDescent="0.35">
      <c r="A52" s="15" t="s">
        <v>207</v>
      </c>
      <c r="B52" s="8">
        <v>226</v>
      </c>
      <c r="C52" s="8">
        <v>138</v>
      </c>
      <c r="D52" s="2">
        <v>2.0843090449839701</v>
      </c>
      <c r="E52" s="2">
        <v>0.44921057535693698</v>
      </c>
      <c r="F52" s="2">
        <v>0.48988511222437298</v>
      </c>
      <c r="G52" s="2">
        <v>0.27969996036614098</v>
      </c>
      <c r="H52" s="2">
        <v>0.83265892893211002</v>
      </c>
      <c r="I52" s="2">
        <v>6.1993038055435396E-3</v>
      </c>
      <c r="J52" s="2">
        <v>9.8893655945575497E-3</v>
      </c>
      <c r="K52" s="2">
        <v>-0.81743667349510196</v>
      </c>
      <c r="L52" s="2">
        <v>0.21326551905820801</v>
      </c>
      <c r="M52" s="4">
        <v>1.2661424191784401E-4</v>
      </c>
      <c r="N52" s="4">
        <v>5.0898925250973301E-4</v>
      </c>
      <c r="O52" s="8" t="str">
        <f>IF(K52&gt;0,"Decreased in CD","Increased in CD")</f>
        <v>Increased in CD</v>
      </c>
    </row>
    <row r="53" spans="1:15" x14ac:dyDescent="0.35">
      <c r="A53" s="15" t="s">
        <v>203</v>
      </c>
      <c r="B53" s="8">
        <v>130</v>
      </c>
      <c r="C53" s="8">
        <v>80</v>
      </c>
      <c r="D53" s="2">
        <v>0.34282524501533901</v>
      </c>
      <c r="E53" s="2">
        <v>4.0528858286051697E-2</v>
      </c>
      <c r="F53" s="2">
        <v>0.76129966069399801</v>
      </c>
      <c r="G53" s="2">
        <v>0.50908144205027395</v>
      </c>
      <c r="H53" s="2">
        <v>1.13769656628593</v>
      </c>
      <c r="I53" s="2">
        <v>0.171171371346519</v>
      </c>
      <c r="J53" s="2">
        <v>0.20602063257874501</v>
      </c>
      <c r="K53" s="2">
        <v>-0.98170054882108504</v>
      </c>
      <c r="L53" s="2">
        <v>0.256960486202511</v>
      </c>
      <c r="M53" s="4">
        <v>1.3321711278657699E-4</v>
      </c>
      <c r="N53" s="4">
        <v>5.1493537827119096E-4</v>
      </c>
      <c r="O53" s="8" t="str">
        <f>IF(K53&gt;0,"Decreased in CD","Increased in CD")</f>
        <v>Increased in CD</v>
      </c>
    </row>
    <row r="54" spans="1:15" x14ac:dyDescent="0.35">
      <c r="A54" s="15" t="s">
        <v>223</v>
      </c>
      <c r="B54" s="8">
        <v>181</v>
      </c>
      <c r="C54" s="8">
        <v>152</v>
      </c>
      <c r="D54" s="2">
        <v>0.28603295382202298</v>
      </c>
      <c r="E54" s="2">
        <v>0.42555223093125599</v>
      </c>
      <c r="F54" s="2">
        <v>8.8226424770352502E-2</v>
      </c>
      <c r="G54" s="2">
        <v>3.8089141926811503E-2</v>
      </c>
      <c r="H54" s="2">
        <v>0.180838935403352</v>
      </c>
      <c r="I54" s="2">
        <v>1.7036265146875999E-17</v>
      </c>
      <c r="J54" s="2">
        <v>2.44592092465863E-16</v>
      </c>
      <c r="K54" s="2">
        <v>0.57253096793733804</v>
      </c>
      <c r="L54" s="2">
        <v>0.14979050758961801</v>
      </c>
      <c r="M54" s="4">
        <v>1.32260291258568E-4</v>
      </c>
      <c r="N54" s="4">
        <v>5.1493537827119096E-4</v>
      </c>
      <c r="O54" s="8" t="str">
        <f>IF(K54&gt;0,"Decreased in CD","Increased in CD")</f>
        <v>Decreased in CD</v>
      </c>
    </row>
    <row r="55" spans="1:15" x14ac:dyDescent="0.35">
      <c r="A55" s="15" t="s">
        <v>189</v>
      </c>
      <c r="B55" s="8">
        <v>80</v>
      </c>
      <c r="C55" s="8">
        <v>18</v>
      </c>
      <c r="D55" s="2">
        <v>1.2001687732339899E-2</v>
      </c>
      <c r="E55" s="2">
        <v>1.4769314820626499E-3</v>
      </c>
      <c r="F55" s="2">
        <v>2.84401065680676</v>
      </c>
      <c r="G55" s="2">
        <v>1.6081077715008001</v>
      </c>
      <c r="H55" s="2">
        <v>5.2619069777886596</v>
      </c>
      <c r="I55" s="2">
        <v>1.14904819047016E-4</v>
      </c>
      <c r="J55" s="2">
        <v>2.34804748129971E-4</v>
      </c>
      <c r="K55" s="2">
        <v>-1.41323967722135</v>
      </c>
      <c r="L55" s="2">
        <v>0.38723512407584898</v>
      </c>
      <c r="M55" s="4">
        <v>2.6268497306980399E-4</v>
      </c>
      <c r="N55" s="4">
        <v>9.9622036956661703E-4</v>
      </c>
      <c r="O55" s="8" t="str">
        <f>IF(K55&gt;0,"Decreased in CD","Increased in CD")</f>
        <v>Increased in CD</v>
      </c>
    </row>
    <row r="56" spans="1:15" x14ac:dyDescent="0.35">
      <c r="A56" s="15" t="s">
        <v>204</v>
      </c>
      <c r="B56" s="8">
        <v>64</v>
      </c>
      <c r="C56" s="8">
        <v>56</v>
      </c>
      <c r="D56" s="2">
        <v>1.9749157598126899E-2</v>
      </c>
      <c r="E56" s="2">
        <v>6.1853595508390303E-3</v>
      </c>
      <c r="F56" s="2">
        <v>0.50287503519342402</v>
      </c>
      <c r="G56" s="2">
        <v>0.32113142148516899</v>
      </c>
      <c r="H56" s="2">
        <v>0.78754427932545201</v>
      </c>
      <c r="I56" s="2">
        <v>1.78006491272689E-3</v>
      </c>
      <c r="J56" s="2">
        <v>3.0580602346846602E-3</v>
      </c>
      <c r="K56" s="2">
        <v>-0.90803414496224999</v>
      </c>
      <c r="L56" s="2">
        <v>0.24942250031414601</v>
      </c>
      <c r="M56" s="4">
        <v>2.7206024366544001E-4</v>
      </c>
      <c r="N56" s="4">
        <v>1.01266868475469E-3</v>
      </c>
      <c r="O56" s="8" t="str">
        <f>IF(K56&gt;0,"Decreased in CD","Increased in CD")</f>
        <v>Increased in CD</v>
      </c>
    </row>
    <row r="57" spans="1:15" x14ac:dyDescent="0.35">
      <c r="A57" s="15" t="s">
        <v>219</v>
      </c>
      <c r="B57" s="8">
        <v>257</v>
      </c>
      <c r="C57" s="8">
        <v>159</v>
      </c>
      <c r="D57" s="2">
        <v>0.73852502927524599</v>
      </c>
      <c r="E57" s="2">
        <v>0.35559149881406199</v>
      </c>
      <c r="F57" s="2">
        <v>7.0509806016982798E-2</v>
      </c>
      <c r="G57" s="2">
        <v>8.1696372410161606E-3</v>
      </c>
      <c r="H57" s="2">
        <v>0.27615273574646998</v>
      </c>
      <c r="I57" s="2">
        <v>2.25064887228816E-7</v>
      </c>
      <c r="J57" s="2">
        <v>7.2964584408051602E-7</v>
      </c>
      <c r="K57" s="2">
        <v>-0.399253131625814</v>
      </c>
      <c r="L57" s="2">
        <v>0.11260791524038399</v>
      </c>
      <c r="M57" s="4">
        <v>3.9184564174044002E-4</v>
      </c>
      <c r="N57" s="4">
        <v>1.43201770890597E-3</v>
      </c>
      <c r="O57" s="8" t="str">
        <f>IF(K57&gt;0,"Decreased in CD","Increased in CD")</f>
        <v>Increased in CD</v>
      </c>
    </row>
    <row r="58" spans="1:15" x14ac:dyDescent="0.35">
      <c r="A58" s="15" t="s">
        <v>228</v>
      </c>
      <c r="B58" s="8">
        <v>161</v>
      </c>
      <c r="C58" s="8">
        <v>151</v>
      </c>
      <c r="D58" s="2">
        <v>1.84829332678904</v>
      </c>
      <c r="E58" s="2">
        <v>1.57954817571113</v>
      </c>
      <c r="F58" s="2">
        <v>7.5436342062882203E-2</v>
      </c>
      <c r="G58" s="2">
        <v>3.4099440740185401E-2</v>
      </c>
      <c r="H58" s="2">
        <v>0.14996300215913999</v>
      </c>
      <c r="I58" s="2">
        <v>1.1877071727318999E-21</v>
      </c>
      <c r="J58" s="2">
        <v>4.7745828343822498E-20</v>
      </c>
      <c r="K58" s="2">
        <v>0.70768262685970995</v>
      </c>
      <c r="L58" s="2">
        <v>0.200971610372425</v>
      </c>
      <c r="M58" s="4">
        <v>4.29426037852565E-4</v>
      </c>
      <c r="N58" s="4">
        <v>1.5413327430065301E-3</v>
      </c>
      <c r="O58" s="8" t="str">
        <f>IF(K58&gt;0,"Decreased in CD","Increased in CD")</f>
        <v>Decreased in CD</v>
      </c>
    </row>
    <row r="59" spans="1:15" x14ac:dyDescent="0.35">
      <c r="A59" s="15" t="s">
        <v>225</v>
      </c>
      <c r="B59" s="8">
        <v>171</v>
      </c>
      <c r="C59" s="8">
        <v>144</v>
      </c>
      <c r="D59" s="2">
        <v>0.81104349139200005</v>
      </c>
      <c r="E59" s="2">
        <v>0.87123917965676101</v>
      </c>
      <c r="F59" s="2">
        <v>0.153499151114245</v>
      </c>
      <c r="G59" s="2">
        <v>8.2758446263454494E-2</v>
      </c>
      <c r="H59" s="2">
        <v>0.270080019998508</v>
      </c>
      <c r="I59" s="2">
        <v>3.5627235736830702E-14</v>
      </c>
      <c r="J59" s="2">
        <v>2.9837809929595702E-13</v>
      </c>
      <c r="K59" s="2">
        <v>0.62697198115151798</v>
      </c>
      <c r="L59" s="2">
        <v>0.18685395117284601</v>
      </c>
      <c r="M59" s="4">
        <v>7.9246878391181497E-4</v>
      </c>
      <c r="N59" s="4">
        <v>2.7944951853732399E-3</v>
      </c>
      <c r="O59" s="8" t="str">
        <f>IF(K59&gt;0,"Decreased in CD","Increased in CD")</f>
        <v>Decreased in CD</v>
      </c>
    </row>
    <row r="60" spans="1:15" x14ac:dyDescent="0.35">
      <c r="A60" s="15" t="s">
        <v>192</v>
      </c>
      <c r="B60" s="8">
        <v>168</v>
      </c>
      <c r="C60" s="8">
        <v>85</v>
      </c>
      <c r="D60" s="2">
        <v>4.8883531965895104</v>
      </c>
      <c r="E60" s="2">
        <v>1.3330929737830901</v>
      </c>
      <c r="F60" s="2">
        <v>1.1124217145100399</v>
      </c>
      <c r="G60" s="2">
        <v>0.74410483694882901</v>
      </c>
      <c r="H60" s="2">
        <v>1.6623045550511799</v>
      </c>
      <c r="I60" s="2">
        <v>0.62472110958232396</v>
      </c>
      <c r="J60" s="2">
        <v>0.66438594193675704</v>
      </c>
      <c r="K60" s="2">
        <v>-1.19991585317423</v>
      </c>
      <c r="L60" s="2">
        <v>0.36097108286269097</v>
      </c>
      <c r="M60" s="4">
        <v>8.8693917309834404E-4</v>
      </c>
      <c r="N60" s="4">
        <v>3.0737029964270201E-3</v>
      </c>
      <c r="O60" s="8" t="str">
        <f>IF(K60&gt;0,"Decreased in CD","Increased in CD")</f>
        <v>Increased in CD</v>
      </c>
    </row>
    <row r="61" spans="1:15" x14ac:dyDescent="0.35">
      <c r="A61" s="15" t="s">
        <v>213</v>
      </c>
      <c r="B61" s="8">
        <v>106</v>
      </c>
      <c r="C61" s="8">
        <v>100</v>
      </c>
      <c r="D61" s="2">
        <v>6.8541021337008998E-2</v>
      </c>
      <c r="E61" s="2">
        <v>2.8455886500870602E-2</v>
      </c>
      <c r="F61" s="2">
        <v>0.32902880235179999</v>
      </c>
      <c r="G61" s="2">
        <v>0.21637357425815101</v>
      </c>
      <c r="H61" s="2">
        <v>0.49719954848644998</v>
      </c>
      <c r="I61" s="2">
        <v>3.0580507907025597E-8</v>
      </c>
      <c r="J61" s="2">
        <v>1.0783652788266901E-7</v>
      </c>
      <c r="K61" s="2">
        <v>-0.64691541783289896</v>
      </c>
      <c r="L61" s="2">
        <v>0.19635855112721901</v>
      </c>
      <c r="M61" s="4">
        <v>9.8575201663564393E-4</v>
      </c>
      <c r="N61" s="4">
        <v>3.3582399210807501E-3</v>
      </c>
      <c r="O61" s="8" t="str">
        <f>IF(K61&gt;0,"Decreased in CD","Increased in CD")</f>
        <v>Increased in CD</v>
      </c>
    </row>
    <row r="62" spans="1:15" x14ac:dyDescent="0.35">
      <c r="A62" s="15" t="s">
        <v>155</v>
      </c>
      <c r="B62" s="8">
        <v>34</v>
      </c>
      <c r="C62" s="8">
        <v>4</v>
      </c>
      <c r="D62" s="2">
        <v>2.2178722202987802E-2</v>
      </c>
      <c r="E62" s="2">
        <v>1.8534886455527999E-4</v>
      </c>
      <c r="F62" s="2">
        <v>4.9482576754104697</v>
      </c>
      <c r="G62" s="2">
        <v>1.71800503604539</v>
      </c>
      <c r="H62" s="2">
        <v>19.543434885845599</v>
      </c>
      <c r="I62" s="2">
        <v>6.2389082209864902E-4</v>
      </c>
      <c r="J62" s="2">
        <v>1.16123739053399E-3</v>
      </c>
      <c r="K62" s="2">
        <v>-3.1343262480259502</v>
      </c>
      <c r="L62" s="2">
        <v>0.95506354803814897</v>
      </c>
      <c r="M62" s="4">
        <v>1.0314723623427999E-3</v>
      </c>
      <c r="N62" s="4">
        <v>3.3987859808344702E-3</v>
      </c>
      <c r="O62" s="8" t="str">
        <f>IF(K62&gt;0,"Decreased in CD","Increased in CD")</f>
        <v>Increased in CD</v>
      </c>
    </row>
    <row r="63" spans="1:15" x14ac:dyDescent="0.35">
      <c r="A63" s="15" t="s">
        <v>233</v>
      </c>
      <c r="B63" s="8">
        <v>143</v>
      </c>
      <c r="C63" s="8">
        <v>124</v>
      </c>
      <c r="D63" s="2">
        <v>2.2318932892124499</v>
      </c>
      <c r="E63" s="2">
        <v>2.4111528543074101</v>
      </c>
      <c r="F63" s="2">
        <v>0.26745042256204399</v>
      </c>
      <c r="G63" s="2">
        <v>0.168411654506884</v>
      </c>
      <c r="H63" s="2">
        <v>0.41787140508001402</v>
      </c>
      <c r="I63" s="2">
        <v>3.6629222079895902E-10</v>
      </c>
      <c r="J63" s="2">
        <v>1.79572527757538E-9</v>
      </c>
      <c r="K63" s="2">
        <v>0.86784088541445503</v>
      </c>
      <c r="L63" s="2">
        <v>0.26418468806541201</v>
      </c>
      <c r="M63" s="4">
        <v>1.0199033882694101E-3</v>
      </c>
      <c r="N63" s="4">
        <v>3.3987859808344702E-3</v>
      </c>
      <c r="O63" s="8" t="str">
        <f>IF(K63&gt;0,"Decreased in CD","Increased in CD")</f>
        <v>Decreased in CD</v>
      </c>
    </row>
    <row r="64" spans="1:15" x14ac:dyDescent="0.35">
      <c r="A64" s="15" t="s">
        <v>236</v>
      </c>
      <c r="B64" s="8">
        <v>24</v>
      </c>
      <c r="C64" s="8">
        <v>61</v>
      </c>
      <c r="D64" s="2">
        <v>1.9663484164342401E-3</v>
      </c>
      <c r="E64" s="2">
        <v>5.3855681979042601E-3</v>
      </c>
      <c r="F64" s="2">
        <v>0.14172475405815499</v>
      </c>
      <c r="G64" s="2">
        <v>7.9924889927453502E-2</v>
      </c>
      <c r="H64" s="2">
        <v>0.24478576252824699</v>
      </c>
      <c r="I64" s="2">
        <v>1.25213882077297E-14</v>
      </c>
      <c r="J64" s="2">
        <v>1.1536844194684101E-13</v>
      </c>
      <c r="K64" s="2">
        <v>0.90848277305523195</v>
      </c>
      <c r="L64" s="2">
        <v>0.27722526368282402</v>
      </c>
      <c r="M64" s="4">
        <v>1.04895483188683E-3</v>
      </c>
      <c r="N64" s="4">
        <v>3.4006438904718101E-3</v>
      </c>
      <c r="O64" s="8" t="str">
        <f>IF(K64&gt;0,"Decreased in CD","Increased in CD")</f>
        <v>Decreased in CD</v>
      </c>
    </row>
    <row r="65" spans="1:15" x14ac:dyDescent="0.35">
      <c r="A65" s="15" t="s">
        <v>174</v>
      </c>
      <c r="B65" s="8">
        <v>61</v>
      </c>
      <c r="C65" s="8">
        <v>25</v>
      </c>
      <c r="D65" s="2">
        <v>1.3001311333230801</v>
      </c>
      <c r="E65" s="2">
        <v>7.3115394013368501E-2</v>
      </c>
      <c r="F65" s="2">
        <v>1.3703343152248999</v>
      </c>
      <c r="G65" s="2">
        <v>0.80441465607821605</v>
      </c>
      <c r="H65" s="2">
        <v>2.3889269732390002</v>
      </c>
      <c r="I65" s="2">
        <v>0.25921200447131498</v>
      </c>
      <c r="J65" s="2">
        <v>0.299434556889278</v>
      </c>
      <c r="K65" s="2">
        <v>-2.0610609988611501</v>
      </c>
      <c r="L65" s="2">
        <v>0.63707623271065505</v>
      </c>
      <c r="M65" s="4">
        <v>1.2156291736649099E-3</v>
      </c>
      <c r="N65" s="4">
        <v>3.8580136520964801E-3</v>
      </c>
      <c r="O65" s="8" t="str">
        <f>IF(K65&gt;0,"Decreased in CD","Increased in CD")</f>
        <v>Increased in CD</v>
      </c>
    </row>
    <row r="66" spans="1:15" x14ac:dyDescent="0.35">
      <c r="A66" s="15" t="s">
        <v>175</v>
      </c>
      <c r="B66" s="8">
        <v>29</v>
      </c>
      <c r="C66" s="8">
        <v>6</v>
      </c>
      <c r="D66" s="2">
        <v>2.01372332395253E-3</v>
      </c>
      <c r="E66" s="2">
        <v>3.3206434918967801E-4</v>
      </c>
      <c r="F66" s="2">
        <v>2.7291634290519702</v>
      </c>
      <c r="G66" s="2">
        <v>1.08170441987181</v>
      </c>
      <c r="H66" s="2">
        <v>8.2196861197222404</v>
      </c>
      <c r="I66" s="2">
        <v>2.5965358838400801E-2</v>
      </c>
      <c r="J66" s="2">
        <v>3.52637643683687E-2</v>
      </c>
      <c r="K66" s="2">
        <v>-1.92717431530862</v>
      </c>
      <c r="L66" s="2">
        <v>0.59624279160963101</v>
      </c>
      <c r="M66" s="4">
        <v>1.2284222573839499E-3</v>
      </c>
      <c r="N66" s="4">
        <v>3.8580136520964801E-3</v>
      </c>
      <c r="O66" s="8" t="str">
        <f>IF(K66&gt;0,"Decreased in CD","Increased in CD")</f>
        <v>Increased in CD</v>
      </c>
    </row>
    <row r="67" spans="1:15" x14ac:dyDescent="0.35">
      <c r="A67" s="15" t="s">
        <v>234</v>
      </c>
      <c r="B67" s="8">
        <v>160</v>
      </c>
      <c r="C67" s="8">
        <v>135</v>
      </c>
      <c r="D67" s="2">
        <v>3.3374428883862302</v>
      </c>
      <c r="E67" s="2">
        <v>3.6847657535505198</v>
      </c>
      <c r="F67" s="2">
        <v>0.21619062890149199</v>
      </c>
      <c r="G67" s="2">
        <v>0.12854729219639299</v>
      </c>
      <c r="H67" s="2">
        <v>0.35337132008830402</v>
      </c>
      <c r="I67" s="2">
        <v>1.18666288410097E-11</v>
      </c>
      <c r="J67" s="2">
        <v>7.4537262407592101E-11</v>
      </c>
      <c r="K67" s="2">
        <v>0.87435693300901196</v>
      </c>
      <c r="L67" s="2">
        <v>0.27644271427286798</v>
      </c>
      <c r="M67" s="4">
        <v>1.56213214309431E-3</v>
      </c>
      <c r="N67" s="4">
        <v>4.8305932424916303E-3</v>
      </c>
      <c r="O67" s="8" t="str">
        <f>IF(K67&gt;0,"Decreased in CD","Increased in CD")</f>
        <v>Decreased in CD</v>
      </c>
    </row>
    <row r="68" spans="1:15" x14ac:dyDescent="0.35">
      <c r="A68" s="15" t="s">
        <v>168</v>
      </c>
      <c r="B68" s="8">
        <v>28</v>
      </c>
      <c r="C68" s="8">
        <v>14</v>
      </c>
      <c r="D68" s="2">
        <v>7.5589954187402206E-2</v>
      </c>
      <c r="E68" s="2">
        <v>5.1260622243918903E-3</v>
      </c>
      <c r="F68" s="2">
        <v>1.0689462786347199</v>
      </c>
      <c r="G68" s="2">
        <v>0.52504320575876695</v>
      </c>
      <c r="H68" s="2">
        <v>2.26901156183138</v>
      </c>
      <c r="I68" s="2">
        <v>1</v>
      </c>
      <c r="J68" s="2">
        <v>1</v>
      </c>
      <c r="K68" s="2">
        <v>-2.1840436936535799</v>
      </c>
      <c r="L68" s="2">
        <v>0.69636244537393199</v>
      </c>
      <c r="M68" s="4">
        <v>1.7105877174350399E-3</v>
      </c>
      <c r="N68" s="4">
        <v>5.2095171394612597E-3</v>
      </c>
      <c r="O68" s="8" t="str">
        <f>IF(K68&gt;0,"Decreased in CD","Increased in CD")</f>
        <v>Increased in CD</v>
      </c>
    </row>
    <row r="69" spans="1:15" x14ac:dyDescent="0.35">
      <c r="A69" s="15" t="s">
        <v>217</v>
      </c>
      <c r="B69" s="8">
        <v>278</v>
      </c>
      <c r="C69" s="8">
        <v>158</v>
      </c>
      <c r="D69" s="2">
        <v>10.2665985785228</v>
      </c>
      <c r="E69" s="2">
        <v>3.2589174485219301</v>
      </c>
      <c r="F69" s="2">
        <v>0.21166108589146601</v>
      </c>
      <c r="G69" s="2">
        <v>4.0272392103216301E-2</v>
      </c>
      <c r="H69" s="2">
        <v>0.71035825122083396</v>
      </c>
      <c r="I69" s="2">
        <v>6.6059152185684996E-3</v>
      </c>
      <c r="J69" s="2">
        <v>1.0373351241658399E-2</v>
      </c>
      <c r="K69" s="2">
        <v>-0.55285284911113797</v>
      </c>
      <c r="L69" s="2">
        <v>0.17705391438462301</v>
      </c>
      <c r="M69" s="4">
        <v>1.79315219242793E-3</v>
      </c>
      <c r="N69" s="4">
        <v>5.3794565772837801E-3</v>
      </c>
      <c r="O69" s="8" t="str">
        <f>IF(K69&gt;0,"Decreased in CD","Increased in CD")</f>
        <v>Increased in CD</v>
      </c>
    </row>
    <row r="70" spans="1:15" x14ac:dyDescent="0.35">
      <c r="A70" s="15" t="s">
        <v>245</v>
      </c>
      <c r="B70" s="8">
        <v>17</v>
      </c>
      <c r="C70" s="8">
        <v>54</v>
      </c>
      <c r="D70" s="2">
        <v>9.2585707428400506E-3</v>
      </c>
      <c r="E70" s="2">
        <v>6.3248684401019994E-2</v>
      </c>
      <c r="F70" s="2">
        <v>0.11841493227891201</v>
      </c>
      <c r="G70" s="2">
        <v>6.1473082196964401E-2</v>
      </c>
      <c r="H70" s="2">
        <v>0.21824042765011101</v>
      </c>
      <c r="I70" s="2">
        <v>1.2206079010518199E-14</v>
      </c>
      <c r="J70" s="2">
        <v>1.1536844194684101E-13</v>
      </c>
      <c r="K70" s="2">
        <v>1.4485809871424</v>
      </c>
      <c r="L70" s="2">
        <v>0.472825425620998</v>
      </c>
      <c r="M70" s="4">
        <v>2.1864007264975598E-3</v>
      </c>
      <c r="N70" s="4">
        <v>6.4627433239119103E-3</v>
      </c>
      <c r="O70" s="8" t="str">
        <f>IF(K70&gt;0,"Decreased in CD","Increased in CD")</f>
        <v>Decreased in CD</v>
      </c>
    </row>
    <row r="71" spans="1:15" x14ac:dyDescent="0.35">
      <c r="A71" s="15" t="s">
        <v>152</v>
      </c>
      <c r="B71" s="8">
        <v>39</v>
      </c>
      <c r="C71" s="8">
        <v>3</v>
      </c>
      <c r="D71" s="2">
        <v>0.62142085809511405</v>
      </c>
      <c r="E71" s="2">
        <v>2.0677003754719401E-4</v>
      </c>
      <c r="F71" s="2">
        <v>7.7553518479945502</v>
      </c>
      <c r="G71" s="2">
        <v>2.4034799316396702</v>
      </c>
      <c r="H71" s="2">
        <v>39.8810635931127</v>
      </c>
      <c r="I71" s="2">
        <v>2.65830360177506E-5</v>
      </c>
      <c r="J71" s="2">
        <v>6.2861061641974897E-5</v>
      </c>
      <c r="K71" s="2">
        <v>-4.9062253913898903</v>
      </c>
      <c r="L71" s="2">
        <v>1.6178302899172099</v>
      </c>
      <c r="M71" s="4">
        <v>2.4246009899260299E-3</v>
      </c>
      <c r="N71" s="4">
        <v>7.0629681010888701E-3</v>
      </c>
      <c r="O71" s="8" t="str">
        <f>IF(K71&gt;0,"Decreased in CD","Increased in CD")</f>
        <v>Increased in CD</v>
      </c>
    </row>
    <row r="72" spans="1:15" x14ac:dyDescent="0.35">
      <c r="A72" s="15" t="s">
        <v>231</v>
      </c>
      <c r="B72" s="8">
        <v>64</v>
      </c>
      <c r="C72" s="8">
        <v>91</v>
      </c>
      <c r="D72" s="2">
        <v>6.0503585026815403E-2</v>
      </c>
      <c r="E72" s="2">
        <v>0.14838566695418001</v>
      </c>
      <c r="F72" s="2">
        <v>0.20679751124676901</v>
      </c>
      <c r="G72" s="2">
        <v>0.13298191944490401</v>
      </c>
      <c r="H72" s="2">
        <v>0.319069540197711</v>
      </c>
      <c r="I72" s="2">
        <v>3.2636280091645601E-14</v>
      </c>
      <c r="J72" s="2">
        <v>2.8521270862698998E-13</v>
      </c>
      <c r="K72" s="2">
        <v>0.79587979988597102</v>
      </c>
      <c r="L72" s="2">
        <v>0.26313576490473101</v>
      </c>
      <c r="M72" s="4">
        <v>2.48964138157715E-3</v>
      </c>
      <c r="N72" s="4">
        <v>7.1488273956715198E-3</v>
      </c>
      <c r="O72" s="8" t="str">
        <f>IF(K72&gt;0,"Decreased in CD","Increased in CD")</f>
        <v>Decreased in CD</v>
      </c>
    </row>
    <row r="73" spans="1:15" x14ac:dyDescent="0.35">
      <c r="A73" s="15" t="s">
        <v>157</v>
      </c>
      <c r="B73" s="8">
        <v>28</v>
      </c>
      <c r="C73" s="8">
        <v>11</v>
      </c>
      <c r="D73" s="2">
        <v>0.52737189972810705</v>
      </c>
      <c r="E73" s="2">
        <v>9.6108752633833501E-4</v>
      </c>
      <c r="F73" s="2">
        <v>1.3874917450201401</v>
      </c>
      <c r="G73" s="2">
        <v>0.64750605575661102</v>
      </c>
      <c r="H73" s="2">
        <v>3.1795291467354101</v>
      </c>
      <c r="I73" s="2">
        <v>0.48235815998549297</v>
      </c>
      <c r="J73" s="2">
        <v>0.53271423163233</v>
      </c>
      <c r="K73" s="2">
        <v>-3.0656597917828998</v>
      </c>
      <c r="L73" s="2">
        <v>1.02561661290992</v>
      </c>
      <c r="M73" s="4">
        <v>2.7981020678169398E-3</v>
      </c>
      <c r="N73" s="4">
        <v>7.9213875441014898E-3</v>
      </c>
      <c r="O73" s="8" t="str">
        <f>IF(K73&gt;0,"Decreased in CD","Increased in CD")</f>
        <v>Increased in CD</v>
      </c>
    </row>
    <row r="74" spans="1:15" x14ac:dyDescent="0.35">
      <c r="A74" s="15" t="s">
        <v>195</v>
      </c>
      <c r="B74" s="8">
        <v>77</v>
      </c>
      <c r="C74" s="8">
        <v>31</v>
      </c>
      <c r="D74" s="2">
        <v>2.0058701920660501E-2</v>
      </c>
      <c r="E74" s="2">
        <v>2.8636757018926299E-3</v>
      </c>
      <c r="F74" s="2">
        <v>1.42770545374702</v>
      </c>
      <c r="G74" s="2">
        <v>0.87553850991778903</v>
      </c>
      <c r="H74" s="2">
        <v>2.3685948589825099</v>
      </c>
      <c r="I74" s="2">
        <v>0.165904199259821</v>
      </c>
      <c r="J74" s="2">
        <v>0.200884000308579</v>
      </c>
      <c r="K74" s="2">
        <v>-1.0957101123105799</v>
      </c>
      <c r="L74" s="2">
        <v>0.36937326546893101</v>
      </c>
      <c r="M74" s="4">
        <v>3.01304992595708E-3</v>
      </c>
      <c r="N74" s="4">
        <v>8.4114310432968405E-3</v>
      </c>
      <c r="O74" s="8" t="str">
        <f>IF(K74&gt;0,"Decreased in CD","Increased in CD")</f>
        <v>Increased in CD</v>
      </c>
    </row>
    <row r="75" spans="1:15" x14ac:dyDescent="0.35">
      <c r="A75" s="15" t="s">
        <v>165</v>
      </c>
      <c r="B75" s="8">
        <v>18</v>
      </c>
      <c r="C75" s="8">
        <v>4</v>
      </c>
      <c r="D75" s="2">
        <v>3.8590621766297901E-3</v>
      </c>
      <c r="E75" s="2">
        <v>1.88116255644882E-4</v>
      </c>
      <c r="F75" s="2">
        <v>2.4748327595553801</v>
      </c>
      <c r="G75" s="2">
        <v>0.79617059306499305</v>
      </c>
      <c r="H75" s="2">
        <v>10.230842539458999</v>
      </c>
      <c r="I75" s="2">
        <v>0.111326435948558</v>
      </c>
      <c r="J75" s="2">
        <v>0.140733419029309</v>
      </c>
      <c r="K75" s="2">
        <v>-2.2966398473619001</v>
      </c>
      <c r="L75" s="2">
        <v>0.77615120061190901</v>
      </c>
      <c r="M75" s="4">
        <v>3.08628204514561E-3</v>
      </c>
      <c r="N75" s="4">
        <v>8.4978450832091292E-3</v>
      </c>
      <c r="O75" s="8" t="str">
        <f>IF(K75&gt;0,"Decreased in CD","Increased in CD")</f>
        <v>Increased in CD</v>
      </c>
    </row>
    <row r="76" spans="1:15" x14ac:dyDescent="0.35">
      <c r="A76" s="15" t="s">
        <v>183</v>
      </c>
      <c r="B76" s="8">
        <v>55</v>
      </c>
      <c r="C76" s="8">
        <v>12</v>
      </c>
      <c r="D76" s="2">
        <v>1.07353293797637E-2</v>
      </c>
      <c r="E76" s="2">
        <v>6.4449468107392503E-4</v>
      </c>
      <c r="F76" s="2">
        <v>2.7483936174872299</v>
      </c>
      <c r="G76" s="2">
        <v>1.39723673667895</v>
      </c>
      <c r="H76" s="2">
        <v>5.8287590761999901</v>
      </c>
      <c r="I76" s="2">
        <v>1.3992923155603E-3</v>
      </c>
      <c r="J76" s="2">
        <v>2.4890066852001798E-3</v>
      </c>
      <c r="K76" s="2">
        <v>-1.5545873012717699</v>
      </c>
      <c r="L76" s="2">
        <v>0.52877043825988201</v>
      </c>
      <c r="M76" s="4">
        <v>3.28207814052361E-3</v>
      </c>
      <c r="N76" s="4">
        <v>8.9148338681790101E-3</v>
      </c>
      <c r="O76" s="8" t="str">
        <f>IF(K76&gt;0,"Decreased in CD","Increased in CD")</f>
        <v>Increased in CD</v>
      </c>
    </row>
    <row r="77" spans="1:15" x14ac:dyDescent="0.35">
      <c r="A77" s="15" t="s">
        <v>215</v>
      </c>
      <c r="B77" s="8">
        <v>218</v>
      </c>
      <c r="C77" s="8">
        <v>147</v>
      </c>
      <c r="D77" s="2">
        <v>1.1085756200558401</v>
      </c>
      <c r="E77" s="2">
        <v>0.41883858343371899</v>
      </c>
      <c r="F77" s="2">
        <v>0.244868629959759</v>
      </c>
      <c r="G77" s="2">
        <v>0.123619018216275</v>
      </c>
      <c r="H77" s="2">
        <v>0.45438795040548602</v>
      </c>
      <c r="I77" s="2">
        <v>4.35736315550892E-7</v>
      </c>
      <c r="J77" s="2">
        <v>1.32701514281408E-6</v>
      </c>
      <c r="K77" s="2">
        <v>-0.60332525547902305</v>
      </c>
      <c r="L77" s="2">
        <v>0.20781517145011799</v>
      </c>
      <c r="M77" s="4">
        <v>3.6939195399292601E-3</v>
      </c>
      <c r="N77" s="4">
        <v>9.8997043670104104E-3</v>
      </c>
      <c r="O77" s="8" t="str">
        <f>IF(K77&gt;0,"Decreased in CD","Increased in CD")</f>
        <v>Increased in CD</v>
      </c>
    </row>
    <row r="78" spans="1:15" x14ac:dyDescent="0.35">
      <c r="A78" s="15" t="s">
        <v>216</v>
      </c>
      <c r="B78" s="8">
        <v>188</v>
      </c>
      <c r="C78" s="8">
        <v>144</v>
      </c>
      <c r="D78" s="2">
        <v>2.3366096340737199</v>
      </c>
      <c r="E78" s="2">
        <v>0.57236714256582499</v>
      </c>
      <c r="F78" s="2">
        <v>0.19360665915355199</v>
      </c>
      <c r="G78" s="2">
        <v>0.10416213230249401</v>
      </c>
      <c r="H78" s="2">
        <v>0.341618104588092</v>
      </c>
      <c r="I78" s="2">
        <v>8.7525780119721004E-11</v>
      </c>
      <c r="J78" s="2">
        <v>4.7547788659632198E-10</v>
      </c>
      <c r="K78" s="2">
        <v>-0.59854105205812502</v>
      </c>
      <c r="L78" s="2">
        <v>0.20840827779413901</v>
      </c>
      <c r="M78" s="4">
        <v>4.0792955302313399E-3</v>
      </c>
      <c r="N78" s="4">
        <v>1.07886631786382E-2</v>
      </c>
      <c r="O78" s="8" t="str">
        <f>IF(K78&gt;0,"Decreased in CD","Increased in CD")</f>
        <v>Increased in CD</v>
      </c>
    </row>
    <row r="79" spans="1:15" x14ac:dyDescent="0.35">
      <c r="A79" s="15" t="s">
        <v>218</v>
      </c>
      <c r="B79" s="8">
        <v>146</v>
      </c>
      <c r="C79" s="8">
        <v>115</v>
      </c>
      <c r="D79" s="2">
        <v>5.6103757738904997E-2</v>
      </c>
      <c r="E79" s="2">
        <v>4.6380387995512001E-2</v>
      </c>
      <c r="F79" s="2">
        <v>0.37277179961738199</v>
      </c>
      <c r="G79" s="2">
        <v>0.24104382980709699</v>
      </c>
      <c r="H79" s="2">
        <v>0.57037311736559204</v>
      </c>
      <c r="I79" s="2">
        <v>1.37361032873612E-6</v>
      </c>
      <c r="J79" s="2">
        <v>3.9442239439422797E-6</v>
      </c>
      <c r="K79" s="2">
        <v>-0.45891716006185501</v>
      </c>
      <c r="L79" s="2">
        <v>0.16026852822454801</v>
      </c>
      <c r="M79" s="4">
        <v>4.1908595565252104E-3</v>
      </c>
      <c r="N79" s="4">
        <v>1.09397762449554E-2</v>
      </c>
      <c r="O79" s="8" t="str">
        <f>IF(K79&gt;0,"Decreased in CD","Increased in CD")</f>
        <v>Increased in CD</v>
      </c>
    </row>
    <row r="80" spans="1:15" x14ac:dyDescent="0.35">
      <c r="A80" s="15" t="s">
        <v>167</v>
      </c>
      <c r="B80" s="8">
        <v>26</v>
      </c>
      <c r="C80" s="8">
        <v>7</v>
      </c>
      <c r="D80" s="2">
        <v>1.8536402836390398E-2</v>
      </c>
      <c r="E80" s="2">
        <v>1.53855512545131E-3</v>
      </c>
      <c r="F80" s="2">
        <v>2.06210964209053</v>
      </c>
      <c r="G80" s="2">
        <v>0.84651668348055598</v>
      </c>
      <c r="H80" s="2">
        <v>5.7597439595383397</v>
      </c>
      <c r="I80" s="2">
        <v>0.127691340576611</v>
      </c>
      <c r="J80" s="2">
        <v>0.15941589724160801</v>
      </c>
      <c r="K80" s="2">
        <v>-2.1962968695637</v>
      </c>
      <c r="L80" s="2">
        <v>0.774209213483804</v>
      </c>
      <c r="M80" s="4">
        <v>4.5564428029181104E-3</v>
      </c>
      <c r="N80" s="4">
        <v>1.17416026075198E-2</v>
      </c>
      <c r="O80" s="8" t="str">
        <f>IF(K80&gt;0,"Decreased in CD","Increased in CD")</f>
        <v>Increased in CD</v>
      </c>
    </row>
    <row r="81" spans="1:15" x14ac:dyDescent="0.35">
      <c r="A81" s="15" t="s">
        <v>253</v>
      </c>
      <c r="B81" s="8">
        <v>10</v>
      </c>
      <c r="C81" s="8">
        <v>24</v>
      </c>
      <c r="D81" s="2">
        <v>1.25274224580098E-2</v>
      </c>
      <c r="E81" s="2">
        <v>0.389212845075812</v>
      </c>
      <c r="F81" s="2">
        <v>0.19557537905403999</v>
      </c>
      <c r="G81" s="2">
        <v>8.1106686228766101E-2</v>
      </c>
      <c r="H81" s="2">
        <v>0.43839389403879198</v>
      </c>
      <c r="I81" s="2">
        <v>1.57105697301667E-5</v>
      </c>
      <c r="J81" s="2">
        <v>3.8985487848932198E-5</v>
      </c>
      <c r="K81" s="2">
        <v>2.68345298018941</v>
      </c>
      <c r="L81" s="2">
        <v>0.95031774307035699</v>
      </c>
      <c r="M81" s="4">
        <v>4.7466443666763797E-3</v>
      </c>
      <c r="N81" s="4">
        <v>1.2076905287366499E-2</v>
      </c>
      <c r="O81" s="8" t="str">
        <f>IF(K81&gt;0,"Decreased in CD","Increased in CD")</f>
        <v>Decreased in CD</v>
      </c>
    </row>
    <row r="82" spans="1:15" x14ac:dyDescent="0.35">
      <c r="A82" s="15" t="s">
        <v>156</v>
      </c>
      <c r="B82" s="8">
        <v>20</v>
      </c>
      <c r="C82" s="8">
        <v>3</v>
      </c>
      <c r="D82" s="2">
        <v>8.5067902082046499E-3</v>
      </c>
      <c r="E82" s="2">
        <v>1.20086973570184E-4</v>
      </c>
      <c r="F82" s="2">
        <v>3.7138719108891798</v>
      </c>
      <c r="G82" s="2">
        <v>1.0766514168442101</v>
      </c>
      <c r="H82" s="2">
        <v>19.816219466380598</v>
      </c>
      <c r="I82" s="2">
        <v>2.4949149007984801E-2</v>
      </c>
      <c r="J82" s="2">
        <v>3.4114142521122E-2</v>
      </c>
      <c r="K82" s="2">
        <v>-3.10696774542558</v>
      </c>
      <c r="L82" s="2">
        <v>1.11137176538129</v>
      </c>
      <c r="M82" s="4">
        <v>5.18010444033923E-3</v>
      </c>
      <c r="N82" s="4">
        <v>1.30150124063523E-2</v>
      </c>
      <c r="O82" s="8" t="str">
        <f>IF(K82&gt;0,"Decreased in CD","Increased in CD")</f>
        <v>Increased in CD</v>
      </c>
    </row>
    <row r="83" spans="1:15" x14ac:dyDescent="0.35">
      <c r="A83" s="15" t="s">
        <v>226</v>
      </c>
      <c r="B83" s="8">
        <v>77</v>
      </c>
      <c r="C83" s="8">
        <v>110</v>
      </c>
      <c r="D83" s="2">
        <v>5.2649032262747301E-2</v>
      </c>
      <c r="E83" s="2">
        <v>5.6112236663057799E-2</v>
      </c>
      <c r="F83" s="2">
        <v>0.158700568585327</v>
      </c>
      <c r="G83" s="2">
        <v>0.10135260691124499</v>
      </c>
      <c r="H83" s="2">
        <v>0.24569310624963001</v>
      </c>
      <c r="I83" s="2">
        <v>3.55246584216691E-19</v>
      </c>
      <c r="J83" s="2">
        <v>7.6127454995686807E-18</v>
      </c>
      <c r="K83" s="2">
        <v>0.62808241314496205</v>
      </c>
      <c r="L83" s="2">
        <v>0.225085023817961</v>
      </c>
      <c r="M83" s="4">
        <v>5.2639229703261804E-3</v>
      </c>
      <c r="N83" s="4">
        <v>1.3062327370809401E-2</v>
      </c>
      <c r="O83" s="8" t="str">
        <f>IF(K83&gt;0,"Decreased in CD","Increased in CD")</f>
        <v>Decreased in CD</v>
      </c>
    </row>
    <row r="84" spans="1:15" x14ac:dyDescent="0.35">
      <c r="A84" s="15" t="s">
        <v>250</v>
      </c>
      <c r="B84" s="8">
        <v>97</v>
      </c>
      <c r="C84" s="8">
        <v>64</v>
      </c>
      <c r="D84" s="2">
        <v>4.64918664570218</v>
      </c>
      <c r="E84" s="2">
        <v>7.3711300411581497</v>
      </c>
      <c r="F84" s="2">
        <v>0.71422097996586997</v>
      </c>
      <c r="G84" s="2">
        <v>0.47098155087925903</v>
      </c>
      <c r="H84" s="2">
        <v>1.08470954042609</v>
      </c>
      <c r="I84" s="2">
        <v>0.101920063207871</v>
      </c>
      <c r="J84" s="2">
        <v>0.12965780192900001</v>
      </c>
      <c r="K84" s="2">
        <v>1.5832171596112199</v>
      </c>
      <c r="L84" s="2">
        <v>0.57066459397064495</v>
      </c>
      <c r="M84" s="4">
        <v>5.5313969454202604E-3</v>
      </c>
      <c r="N84" s="4">
        <v>1.35586681223106E-2</v>
      </c>
      <c r="O84" s="8" t="str">
        <f>IF(K84&gt;0,"Decreased in CD","Increased in CD")</f>
        <v>Decreased in CD</v>
      </c>
    </row>
    <row r="85" spans="1:15" x14ac:dyDescent="0.35">
      <c r="A85" s="15" t="s">
        <v>197</v>
      </c>
      <c r="B85" s="8">
        <v>81</v>
      </c>
      <c r="C85" s="8">
        <v>27</v>
      </c>
      <c r="D85" s="2">
        <v>3.0081174488059199E-2</v>
      </c>
      <c r="E85" s="2">
        <v>1.0148554890637601E-2</v>
      </c>
      <c r="F85" s="2">
        <v>1.8086000603483701</v>
      </c>
      <c r="G85" s="2">
        <v>1.0924038525773201</v>
      </c>
      <c r="H85" s="2">
        <v>3.06414109383973</v>
      </c>
      <c r="I85" s="2">
        <v>1.5635220691068801E-2</v>
      </c>
      <c r="J85" s="2">
        <v>2.24477097064631E-2</v>
      </c>
      <c r="K85" s="2">
        <v>-1.0702047724833299</v>
      </c>
      <c r="L85" s="2">
        <v>0.39153797232681198</v>
      </c>
      <c r="M85" s="4">
        <v>6.2696368009453902E-3</v>
      </c>
      <c r="N85" s="4">
        <v>1.51830963492774E-2</v>
      </c>
      <c r="O85" s="8" t="str">
        <f>IF(K85&gt;0,"Decreased in CD","Increased in CD")</f>
        <v>Increased in CD</v>
      </c>
    </row>
    <row r="86" spans="1:15" x14ac:dyDescent="0.35">
      <c r="A86" s="15" t="s">
        <v>162</v>
      </c>
      <c r="B86" s="8">
        <v>28</v>
      </c>
      <c r="C86" s="8">
        <v>3</v>
      </c>
      <c r="D86" s="2">
        <v>3.77298150329986E-3</v>
      </c>
      <c r="E86" s="2">
        <v>1.01761887009114E-4</v>
      </c>
      <c r="F86" s="2">
        <v>5.3484923807911997</v>
      </c>
      <c r="G86" s="2">
        <v>1.6124340190037201</v>
      </c>
      <c r="H86" s="2">
        <v>27.949404693493801</v>
      </c>
      <c r="I86" s="2">
        <v>1.5646976200736401E-3</v>
      </c>
      <c r="J86" s="2">
        <v>2.7348193185634901E-3</v>
      </c>
      <c r="K86" s="2">
        <v>-2.5470669365681502</v>
      </c>
      <c r="L86" s="2">
        <v>0.93764215427640996</v>
      </c>
      <c r="M86" s="4">
        <v>6.5984267920433702E-3</v>
      </c>
      <c r="N86" s="4">
        <v>1.57890926809609E-2</v>
      </c>
      <c r="O86" s="8" t="str">
        <f>IF(K86&gt;0,"Decreased in CD","Increased in CD")</f>
        <v>Increased in CD</v>
      </c>
    </row>
    <row r="87" spans="1:15" x14ac:dyDescent="0.35">
      <c r="A87" s="15" t="s">
        <v>249</v>
      </c>
      <c r="B87" s="8">
        <v>20</v>
      </c>
      <c r="C87" s="8">
        <v>52</v>
      </c>
      <c r="D87" s="2">
        <v>9.6172877124772793E-2</v>
      </c>
      <c r="E87" s="2">
        <v>0.35113810900298098</v>
      </c>
      <c r="F87" s="2">
        <v>0.148845699824707</v>
      </c>
      <c r="G87" s="2">
        <v>8.0208685429843898E-2</v>
      </c>
      <c r="H87" s="2">
        <v>0.26718593436959398</v>
      </c>
      <c r="I87" s="2">
        <v>1.5576583276904901E-12</v>
      </c>
      <c r="J87" s="2">
        <v>1.11817615666353E-11</v>
      </c>
      <c r="K87" s="2">
        <v>1.49434529175664</v>
      </c>
      <c r="L87" s="2">
        <v>0.55705708294006495</v>
      </c>
      <c r="M87" s="4">
        <v>7.3058596578738904E-3</v>
      </c>
      <c r="N87" s="4">
        <v>1.7276209308619402E-2</v>
      </c>
      <c r="O87" s="8" t="str">
        <f>IF(K87&gt;0,"Decreased in CD","Increased in CD")</f>
        <v>Decreased in CD</v>
      </c>
    </row>
    <row r="88" spans="1:15" x14ac:dyDescent="0.35">
      <c r="A88" s="15" t="s">
        <v>198</v>
      </c>
      <c r="B88" s="8">
        <v>86</v>
      </c>
      <c r="C88" s="8">
        <v>38</v>
      </c>
      <c r="D88" s="2">
        <v>0.34507312761516501</v>
      </c>
      <c r="E88" s="2">
        <v>7.3688079650283997E-2</v>
      </c>
      <c r="F88" s="2">
        <v>1.28212520564065</v>
      </c>
      <c r="G88" s="2">
        <v>0.80936057851802801</v>
      </c>
      <c r="H88" s="2">
        <v>2.0553346136542801</v>
      </c>
      <c r="I88" s="2">
        <v>0.32128383048195402</v>
      </c>
      <c r="J88" s="2">
        <v>0.36484773969984602</v>
      </c>
      <c r="K88" s="2">
        <v>-1.0399116525057599</v>
      </c>
      <c r="L88" s="2">
        <v>0.39211576834538098</v>
      </c>
      <c r="M88" s="4">
        <v>8.0004071573858103E-3</v>
      </c>
      <c r="N88" s="4">
        <v>1.86986260306343E-2</v>
      </c>
      <c r="O88" s="8" t="str">
        <f>IF(K88&gt;0,"Decreased in CD","Increased in CD")</f>
        <v>Increased in CD</v>
      </c>
    </row>
    <row r="89" spans="1:15" x14ac:dyDescent="0.35">
      <c r="A89" s="15" t="s">
        <v>172</v>
      </c>
      <c r="B89" s="8">
        <v>35</v>
      </c>
      <c r="C89" s="8">
        <v>6</v>
      </c>
      <c r="D89" s="2">
        <v>3.5410291274105603E-2</v>
      </c>
      <c r="E89" s="2">
        <v>1.76357695670925E-3</v>
      </c>
      <c r="F89" s="2">
        <v>3.3665406009323302</v>
      </c>
      <c r="G89" s="2">
        <v>1.3598314686286399</v>
      </c>
      <c r="H89" s="2">
        <v>10.0170667531613</v>
      </c>
      <c r="I89" s="2">
        <v>5.3240770658456397E-3</v>
      </c>
      <c r="J89" s="2">
        <v>8.6301571793143093E-3</v>
      </c>
      <c r="K89" s="2">
        <v>-2.1199498260243499</v>
      </c>
      <c r="L89" s="2">
        <v>0.81530805658406802</v>
      </c>
      <c r="M89" s="4">
        <v>9.3174166027238901E-3</v>
      </c>
      <c r="N89" s="4">
        <v>2.1526445254569E-2</v>
      </c>
      <c r="O89" s="8" t="str">
        <f>IF(K89&gt;0,"Decreased in CD","Increased in CD")</f>
        <v>Increased in CD</v>
      </c>
    </row>
    <row r="90" spans="1:15" x14ac:dyDescent="0.35">
      <c r="A90" s="15" t="s">
        <v>202</v>
      </c>
      <c r="B90" s="8">
        <v>63</v>
      </c>
      <c r="C90" s="8">
        <v>34</v>
      </c>
      <c r="D90" s="2">
        <v>7.2983504450318898E-2</v>
      </c>
      <c r="E90" s="2">
        <v>3.2095564030411798E-2</v>
      </c>
      <c r="F90" s="2">
        <v>0.98054673427599703</v>
      </c>
      <c r="G90" s="2">
        <v>0.59983141689472796</v>
      </c>
      <c r="H90" s="2">
        <v>1.62192982012507</v>
      </c>
      <c r="I90" s="2">
        <v>1</v>
      </c>
      <c r="J90" s="2">
        <v>1</v>
      </c>
      <c r="K90" s="2">
        <v>-1.0186872160368201</v>
      </c>
      <c r="L90" s="2">
        <v>0.39524939130897602</v>
      </c>
      <c r="M90" s="4">
        <v>9.9567498459669501E-3</v>
      </c>
      <c r="N90" s="4">
        <v>2.2742121807265401E-2</v>
      </c>
      <c r="O90" s="8" t="str">
        <f>IF(K90&gt;0,"Decreased in CD","Increased in CD")</f>
        <v>Increased in CD</v>
      </c>
    </row>
    <row r="91" spans="1:15" x14ac:dyDescent="0.35">
      <c r="A91" s="15" t="s">
        <v>230</v>
      </c>
      <c r="B91" s="8">
        <v>26</v>
      </c>
      <c r="C91" s="8">
        <v>55</v>
      </c>
      <c r="D91" s="2">
        <v>7.0436637533852703E-3</v>
      </c>
      <c r="E91" s="2">
        <v>1.9641707771506398E-2</v>
      </c>
      <c r="F91" s="2">
        <v>0.18167193197991299</v>
      </c>
      <c r="G91" s="2">
        <v>0.103539620382188</v>
      </c>
      <c r="H91" s="2">
        <v>0.31201708408391199</v>
      </c>
      <c r="I91" s="2">
        <v>2.30398080791387E-11</v>
      </c>
      <c r="J91" s="2">
        <v>1.4033337648202599E-10</v>
      </c>
      <c r="K91" s="2">
        <v>0.77954288530121296</v>
      </c>
      <c r="L91" s="2">
        <v>0.30384318098059199</v>
      </c>
      <c r="M91" s="4">
        <v>1.02994771791158E-2</v>
      </c>
      <c r="N91" s="4">
        <v>2.3260617000025598E-2</v>
      </c>
      <c r="O91" s="8" t="str">
        <f>IF(K91&gt;0,"Decreased in CD","Increased in CD")</f>
        <v>Decreased in CD</v>
      </c>
    </row>
    <row r="92" spans="1:15" x14ac:dyDescent="0.35">
      <c r="A92" s="15" t="s">
        <v>186</v>
      </c>
      <c r="B92" s="8">
        <v>30</v>
      </c>
      <c r="C92" s="8">
        <v>9</v>
      </c>
      <c r="D92" s="2">
        <v>3.9659662942070004E-3</v>
      </c>
      <c r="E92" s="2">
        <v>4.3872298513845899E-4</v>
      </c>
      <c r="F92" s="2">
        <v>1.8536674411473699</v>
      </c>
      <c r="G92" s="2">
        <v>0.83066363031712098</v>
      </c>
      <c r="H92" s="2">
        <v>4.5591020460643996</v>
      </c>
      <c r="I92" s="2">
        <v>0.117791711944224</v>
      </c>
      <c r="J92" s="2">
        <v>0.14797583812993101</v>
      </c>
      <c r="K92" s="2">
        <v>-1.456349440988</v>
      </c>
      <c r="L92" s="2">
        <v>0.58411439700236101</v>
      </c>
      <c r="M92" s="4">
        <v>1.26575890663565E-2</v>
      </c>
      <c r="N92" s="4">
        <v>2.8268615581529499E-2</v>
      </c>
      <c r="O92" s="8" t="str">
        <f>IF(K92&gt;0,"Decreased in CD","Increased in CD")</f>
        <v>Increased in CD</v>
      </c>
    </row>
    <row r="93" spans="1:15" x14ac:dyDescent="0.35">
      <c r="A93" s="15" t="s">
        <v>237</v>
      </c>
      <c r="B93" s="8">
        <v>30</v>
      </c>
      <c r="C93" s="8">
        <v>51</v>
      </c>
      <c r="D93" s="2">
        <v>1.16340572137492E-2</v>
      </c>
      <c r="E93" s="2">
        <v>4.5768322129029503E-2</v>
      </c>
      <c r="F93" s="2">
        <v>0.237863954293632</v>
      </c>
      <c r="G93" s="2">
        <v>0.13839220466535801</v>
      </c>
      <c r="H93" s="2">
        <v>0.40294438672146099</v>
      </c>
      <c r="I93" s="2">
        <v>1.37156357746488E-8</v>
      </c>
      <c r="J93" s="2">
        <v>5.4055740994204102E-8</v>
      </c>
      <c r="K93" s="2">
        <v>0.98814513614199195</v>
      </c>
      <c r="L93" s="2">
        <v>0.39777337249121802</v>
      </c>
      <c r="M93" s="4">
        <v>1.2984604725763099E-2</v>
      </c>
      <c r="N93" s="4">
        <v>2.86802807678944E-2</v>
      </c>
      <c r="O93" s="8" t="str">
        <f>IF(K93&gt;0,"Decreased in CD","Increased in CD")</f>
        <v>Decreased in CD</v>
      </c>
    </row>
    <row r="94" spans="1:15" x14ac:dyDescent="0.35">
      <c r="A94" s="15" t="s">
        <v>191</v>
      </c>
      <c r="B94" s="8">
        <v>33</v>
      </c>
      <c r="C94" s="8">
        <v>14</v>
      </c>
      <c r="D94" s="2">
        <v>1.11088477985E-2</v>
      </c>
      <c r="E94" s="2">
        <v>8.3410416055806002E-4</v>
      </c>
      <c r="F94" s="2">
        <v>1.2826530726331999</v>
      </c>
      <c r="G94" s="2">
        <v>0.64344911881589095</v>
      </c>
      <c r="H94" s="2">
        <v>2.6813877070266399</v>
      </c>
      <c r="I94" s="2">
        <v>0.520056451237631</v>
      </c>
      <c r="J94" s="2">
        <v>0.56889973696868501</v>
      </c>
      <c r="K94" s="2">
        <v>-1.2659838085977799</v>
      </c>
      <c r="L94" s="2">
        <v>0.51440171060536199</v>
      </c>
      <c r="M94" s="4">
        <v>1.38519440160048E-2</v>
      </c>
      <c r="N94" s="4">
        <v>3.0263486382793001E-2</v>
      </c>
      <c r="O94" s="8" t="str">
        <f>IF(K94&gt;0,"Decreased in CD","Increased in CD")</f>
        <v>Increased in CD</v>
      </c>
    </row>
    <row r="95" spans="1:15" x14ac:dyDescent="0.35">
      <c r="A95" s="15" t="s">
        <v>161</v>
      </c>
      <c r="B95" s="8">
        <v>33</v>
      </c>
      <c r="C95" s="8">
        <v>5</v>
      </c>
      <c r="D95" s="2">
        <v>0.182203687730637</v>
      </c>
      <c r="E95" s="2">
        <v>4.8129907394448397E-4</v>
      </c>
      <c r="F95" s="2">
        <v>3.8046499119247299</v>
      </c>
      <c r="G95" s="2">
        <v>1.4348973974317301</v>
      </c>
      <c r="H95" s="2">
        <v>12.746571163776199</v>
      </c>
      <c r="I95" s="2">
        <v>3.83064126411359E-3</v>
      </c>
      <c r="J95" s="2">
        <v>6.3111384761215797E-3</v>
      </c>
      <c r="K95" s="2">
        <v>-2.6021149550498701</v>
      </c>
      <c r="L95" s="2">
        <v>1.0619284130695099</v>
      </c>
      <c r="M95" s="4">
        <v>1.42710444292553E-2</v>
      </c>
      <c r="N95" s="4">
        <v>3.0843870218067899E-2</v>
      </c>
      <c r="O95" s="8" t="str">
        <f>IF(K95&gt;0,"Decreased in CD","Increased in CD")</f>
        <v>Increased in CD</v>
      </c>
    </row>
    <row r="96" spans="1:15" x14ac:dyDescent="0.35">
      <c r="A96" s="15" t="s">
        <v>178</v>
      </c>
      <c r="B96" s="8">
        <v>28</v>
      </c>
      <c r="C96" s="8">
        <v>6</v>
      </c>
      <c r="D96" s="2">
        <v>5.3593320042124096E-3</v>
      </c>
      <c r="E96" s="2">
        <v>2.5356661125116897E-4</v>
      </c>
      <c r="F96" s="2">
        <v>2.6256452961126202</v>
      </c>
      <c r="G96" s="2">
        <v>1.0365644053263099</v>
      </c>
      <c r="H96" s="2">
        <v>7.9280347449750703</v>
      </c>
      <c r="I96" s="2">
        <v>3.8146781362863397E-2</v>
      </c>
      <c r="J96" s="2">
        <v>5.1459752039835799E-2</v>
      </c>
      <c r="K96" s="2">
        <v>-1.72256697219621</v>
      </c>
      <c r="L96" s="2">
        <v>0.70778242452069595</v>
      </c>
      <c r="M96" s="4">
        <v>1.4943224834652999E-2</v>
      </c>
      <c r="N96" s="4">
        <v>3.09800941333029E-2</v>
      </c>
      <c r="O96" s="8" t="str">
        <f>IF(K96&gt;0,"Decreased in CD","Increased in CD")</f>
        <v>Increased in CD</v>
      </c>
    </row>
    <row r="97" spans="1:15" x14ac:dyDescent="0.35">
      <c r="A97" s="15" t="s">
        <v>208</v>
      </c>
      <c r="B97" s="8">
        <v>111</v>
      </c>
      <c r="C97" s="8">
        <v>62</v>
      </c>
      <c r="D97" s="2">
        <v>0.25938976760273902</v>
      </c>
      <c r="E97" s="2">
        <v>8.3711864292136701E-2</v>
      </c>
      <c r="F97" s="2">
        <v>0.92329567085384301</v>
      </c>
      <c r="G97" s="2">
        <v>0.61140433759231905</v>
      </c>
      <c r="H97" s="2">
        <v>1.3984457786715701</v>
      </c>
      <c r="I97" s="2">
        <v>0.68819642427083005</v>
      </c>
      <c r="J97" s="2">
        <v>0.72422765067244399</v>
      </c>
      <c r="K97" s="2">
        <v>-0.78653341222959305</v>
      </c>
      <c r="L97" s="2">
        <v>0.32248636012793602</v>
      </c>
      <c r="M97" s="4">
        <v>1.47293357662883E-2</v>
      </c>
      <c r="N97" s="4">
        <v>3.09800941333029E-2</v>
      </c>
      <c r="O97" s="8" t="str">
        <f>IF(K97&gt;0,"Decreased in CD","Increased in CD")</f>
        <v>Increased in CD</v>
      </c>
    </row>
    <row r="98" spans="1:15" x14ac:dyDescent="0.35">
      <c r="A98" s="15" t="s">
        <v>212</v>
      </c>
      <c r="B98" s="8">
        <v>160</v>
      </c>
      <c r="C98" s="8">
        <v>108</v>
      </c>
      <c r="D98" s="2">
        <v>1.54423870888696</v>
      </c>
      <c r="E98" s="2">
        <v>0.441288939581922</v>
      </c>
      <c r="F98" s="2">
        <v>0.54977945640430004</v>
      </c>
      <c r="G98" s="2">
        <v>0.36041909903558</v>
      </c>
      <c r="H98" s="2">
        <v>0.83258941981352996</v>
      </c>
      <c r="I98" s="2">
        <v>3.11051167974865E-3</v>
      </c>
      <c r="J98" s="2">
        <v>5.16704832751636E-3</v>
      </c>
      <c r="K98" s="2">
        <v>-0.6883687093177</v>
      </c>
      <c r="L98" s="2">
        <v>0.28206779632029999</v>
      </c>
      <c r="M98" s="4">
        <v>1.46695011332614E-2</v>
      </c>
      <c r="N98" s="4">
        <v>3.09800941333029E-2</v>
      </c>
      <c r="O98" s="8" t="str">
        <f>IF(K98&gt;0,"Decreased in CD","Increased in CD")</f>
        <v>Increased in CD</v>
      </c>
    </row>
    <row r="99" spans="1:15" x14ac:dyDescent="0.35">
      <c r="A99" s="15" t="s">
        <v>247</v>
      </c>
      <c r="B99" s="8">
        <v>21</v>
      </c>
      <c r="C99" s="8">
        <v>33</v>
      </c>
      <c r="D99" s="2">
        <v>0.230711086977513</v>
      </c>
      <c r="E99" s="2">
        <v>0.359623217163419</v>
      </c>
      <c r="F99" s="2">
        <v>0.28971803368632998</v>
      </c>
      <c r="G99" s="2">
        <v>0.15281993176932401</v>
      </c>
      <c r="H99" s="2">
        <v>0.53870208178601398</v>
      </c>
      <c r="I99" s="2">
        <v>2.8653222219145E-5</v>
      </c>
      <c r="J99" s="2">
        <v>6.6198823747679706E-5</v>
      </c>
      <c r="K99" s="2">
        <v>1.4750710645929901</v>
      </c>
      <c r="L99" s="2">
        <v>0.60613372121999098</v>
      </c>
      <c r="M99" s="4">
        <v>1.49505926911959E-2</v>
      </c>
      <c r="N99" s="4">
        <v>3.09800941333029E-2</v>
      </c>
      <c r="O99" s="8" t="str">
        <f>IF(K99&gt;0,"Decreased in CD","Increased in CD")</f>
        <v>Decreased in CD</v>
      </c>
    </row>
    <row r="100" spans="1:15" x14ac:dyDescent="0.35">
      <c r="A100" s="15" t="s">
        <v>154</v>
      </c>
      <c r="B100" s="8">
        <v>29</v>
      </c>
      <c r="C100" s="8">
        <v>3</v>
      </c>
      <c r="D100" s="2">
        <v>5.2319925463946697E-2</v>
      </c>
      <c r="E100" s="2">
        <v>5.4902367595944298E-4</v>
      </c>
      <c r="F100" s="2">
        <v>5.5594105569732601</v>
      </c>
      <c r="G100" s="2">
        <v>1.68169866496901</v>
      </c>
      <c r="H100" s="2">
        <v>28.998471544857299</v>
      </c>
      <c r="I100" s="2">
        <v>1.60434926695941E-3</v>
      </c>
      <c r="J100" s="2">
        <v>2.7799500229210498E-3</v>
      </c>
      <c r="K100" s="2">
        <v>-3.2307150780362002</v>
      </c>
      <c r="L100" s="2">
        <v>1.39221783135833</v>
      </c>
      <c r="M100" s="4">
        <v>2.0310988586266201E-2</v>
      </c>
      <c r="N100" s="4">
        <v>4.1658252100403199E-2</v>
      </c>
      <c r="O100" s="8" t="str">
        <f>IF(K100&gt;0,"Decreased in CD","Increased in CD")</f>
        <v>Increased in CD</v>
      </c>
    </row>
    <row r="101" spans="1:15" x14ac:dyDescent="0.35">
      <c r="A101" s="15" t="s">
        <v>206</v>
      </c>
      <c r="B101" s="8">
        <v>41</v>
      </c>
      <c r="C101" s="8">
        <v>25</v>
      </c>
      <c r="D101" s="2">
        <v>6.6880741929281999E-3</v>
      </c>
      <c r="E101" s="2">
        <v>1.9833313385894101E-3</v>
      </c>
      <c r="F101" s="2">
        <v>0.85160614433090398</v>
      </c>
      <c r="G101" s="2">
        <v>0.482396304228974</v>
      </c>
      <c r="H101" s="2">
        <v>1.52712011678902</v>
      </c>
      <c r="I101" s="2">
        <v>0.57805550503362102</v>
      </c>
      <c r="J101" s="2">
        <v>0.62133238776341104</v>
      </c>
      <c r="K101" s="2">
        <v>-0.84716402376842503</v>
      </c>
      <c r="L101" s="2">
        <v>0.36722506895675899</v>
      </c>
      <c r="M101" s="4">
        <v>2.1058495718647499E-2</v>
      </c>
      <c r="N101" s="4">
        <v>4.2755127671193403E-2</v>
      </c>
      <c r="O101" s="8" t="str">
        <f>IF(K101&gt;0,"Decreased in CD","Increased in CD")</f>
        <v>Increased in CD</v>
      </c>
    </row>
    <row r="102" spans="1:15" x14ac:dyDescent="0.35">
      <c r="A102" s="15" t="s">
        <v>220</v>
      </c>
      <c r="B102" s="8">
        <v>177</v>
      </c>
      <c r="C102" s="8">
        <v>153</v>
      </c>
      <c r="D102" s="2">
        <v>0.28017459533542</v>
      </c>
      <c r="E102" s="2">
        <v>0.27319061277491902</v>
      </c>
      <c r="F102" s="2">
        <v>7.3787030956022404E-2</v>
      </c>
      <c r="G102" s="2">
        <v>3.0183842153472699E-2</v>
      </c>
      <c r="H102" s="2">
        <v>0.15650056357273801</v>
      </c>
      <c r="I102" s="2">
        <v>3.88507372838406E-19</v>
      </c>
      <c r="J102" s="2">
        <v>7.6127454995686807E-18</v>
      </c>
      <c r="K102" s="2">
        <v>0.34189411812857801</v>
      </c>
      <c r="L102" s="2">
        <v>0.14874213785981599</v>
      </c>
      <c r="M102" s="4">
        <v>2.1529406051721899E-2</v>
      </c>
      <c r="N102" s="4">
        <v>4.2900230420332898E-2</v>
      </c>
      <c r="O102" s="8" t="str">
        <f>IF(K102&gt;0,"Decreased in CD","Increased in CD")</f>
        <v>Decreased in CD</v>
      </c>
    </row>
    <row r="103" spans="1:15" x14ac:dyDescent="0.35">
      <c r="A103" s="15" t="s">
        <v>251</v>
      </c>
      <c r="B103" s="8">
        <v>29</v>
      </c>
      <c r="C103" s="8">
        <v>17</v>
      </c>
      <c r="D103" s="2">
        <v>0.26396492891001</v>
      </c>
      <c r="E103" s="2">
        <v>0.51012750693536901</v>
      </c>
      <c r="F103" s="2">
        <v>0.89673914231829599</v>
      </c>
      <c r="G103" s="2">
        <v>0.45868627016652103</v>
      </c>
      <c r="H103" s="2">
        <v>1.80189644332642</v>
      </c>
      <c r="I103" s="2">
        <v>0.74590059559251098</v>
      </c>
      <c r="J103" s="2">
        <v>0.78086468601090997</v>
      </c>
      <c r="K103" s="2">
        <v>1.97260597431857</v>
      </c>
      <c r="L103" s="2">
        <v>0.858368672208915</v>
      </c>
      <c r="M103" s="4">
        <v>2.15568322012618E-2</v>
      </c>
      <c r="N103" s="4">
        <v>4.2900230420332898E-2</v>
      </c>
      <c r="O103" s="8" t="str">
        <f>IF(K103&gt;0,"Decreased in CD","Increased in CD")</f>
        <v>Decreased in CD</v>
      </c>
    </row>
    <row r="104" spans="1:15" x14ac:dyDescent="0.35">
      <c r="A104" s="15" t="s">
        <v>221</v>
      </c>
      <c r="B104" s="8">
        <v>78</v>
      </c>
      <c r="C104" s="8">
        <v>109</v>
      </c>
      <c r="D104" s="2">
        <v>0.19095086798285199</v>
      </c>
      <c r="E104" s="2">
        <v>0.29562869694938199</v>
      </c>
      <c r="F104" s="2">
        <v>0.16612883940829001</v>
      </c>
      <c r="G104" s="2">
        <v>0.106379905207137</v>
      </c>
      <c r="H104" s="2">
        <v>0.256710026059633</v>
      </c>
      <c r="I104" s="2">
        <v>2.32775354518673E-18</v>
      </c>
      <c r="J104" s="2">
        <v>3.5990650967887101E-17</v>
      </c>
      <c r="K104" s="2">
        <v>0.48627230341006</v>
      </c>
      <c r="L104" s="2">
        <v>0.21232778022283399</v>
      </c>
      <c r="M104" s="4">
        <v>2.2009937984602601E-2</v>
      </c>
      <c r="N104" s="4">
        <v>4.3372524852010999E-2</v>
      </c>
      <c r="O104" s="8" t="str">
        <f>IF(K104&gt;0,"Decreased in CD","Increased in CD")</f>
        <v>Decreased in CD</v>
      </c>
    </row>
    <row r="105" spans="1:15" x14ac:dyDescent="0.35">
      <c r="A105" s="15" t="s">
        <v>153</v>
      </c>
      <c r="B105" s="8">
        <v>47</v>
      </c>
      <c r="C105" s="8">
        <v>3</v>
      </c>
      <c r="D105" s="2">
        <v>0.525659810340804</v>
      </c>
      <c r="E105" s="2">
        <v>1.05870478484476E-4</v>
      </c>
      <c r="F105" s="2">
        <v>9.6403801439051708</v>
      </c>
      <c r="G105" s="2">
        <v>3.02161314884217</v>
      </c>
      <c r="H105" s="2">
        <v>49.238152044220499</v>
      </c>
      <c r="I105" s="2">
        <v>1.01920440791988E-6</v>
      </c>
      <c r="J105" s="2">
        <v>2.9689867535057498E-6</v>
      </c>
      <c r="K105" s="2">
        <v>-4.1162057082489003</v>
      </c>
      <c r="L105" s="2">
        <v>1.8024117157844901</v>
      </c>
      <c r="M105" s="4">
        <v>2.2387925820280801E-2</v>
      </c>
      <c r="N105" s="4">
        <v>4.3689059125014001E-2</v>
      </c>
      <c r="O105" s="8" t="str">
        <f>IF(K105&gt;0,"Decreased in CD","Increased in CD")</f>
        <v>Increased in CD</v>
      </c>
    </row>
  </sheetData>
  <sortState xmlns:xlrd2="http://schemas.microsoft.com/office/spreadsheetml/2017/richdata2" ref="A4:O105">
    <sortCondition ref="N4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89"/>
  <sheetViews>
    <sheetView workbookViewId="0">
      <selection activeCell="N4" sqref="N4:N89"/>
    </sheetView>
  </sheetViews>
  <sheetFormatPr defaultRowHeight="14.5" x14ac:dyDescent="0.35"/>
  <cols>
    <col min="1" max="1" width="41.7265625" bestFit="1" customWidth="1"/>
    <col min="2" max="2" width="10.54296875" customWidth="1"/>
    <col min="3" max="3" width="6.453125" customWidth="1"/>
    <col min="4" max="4" width="16.453125" bestFit="1" customWidth="1"/>
    <col min="5" max="5" width="11.81640625" customWidth="1"/>
    <col min="6" max="6" width="9.81640625" customWidth="1"/>
    <col min="7" max="7" width="6.54296875" customWidth="1"/>
    <col min="8" max="8" width="9.54296875" customWidth="1"/>
    <col min="9" max="9" width="7.26953125" customWidth="1"/>
    <col min="10" max="10" width="10.26953125" customWidth="1"/>
    <col min="11" max="11" width="7.26953125" customWidth="1"/>
    <col min="12" max="12" width="6.54296875" customWidth="1"/>
    <col min="13" max="13" width="8.26953125" customWidth="1"/>
    <col min="14" max="14" width="10.54296875" customWidth="1"/>
    <col min="15" max="15" width="15.453125" bestFit="1" customWidth="1"/>
  </cols>
  <sheetData>
    <row r="1" spans="1:15" x14ac:dyDescent="0.35">
      <c r="A1" t="s">
        <v>415</v>
      </c>
    </row>
    <row r="3" spans="1:15" x14ac:dyDescent="0.35">
      <c r="A3" s="35" t="s">
        <v>138</v>
      </c>
      <c r="B3" s="36" t="s">
        <v>140</v>
      </c>
      <c r="C3" s="36" t="s">
        <v>270</v>
      </c>
      <c r="D3" s="36" t="s">
        <v>271</v>
      </c>
      <c r="E3" s="36" t="s">
        <v>255</v>
      </c>
      <c r="F3" s="36" t="s">
        <v>143</v>
      </c>
      <c r="G3" s="36" t="s">
        <v>144</v>
      </c>
      <c r="H3" s="36" t="s">
        <v>145</v>
      </c>
      <c r="I3" s="36" t="s">
        <v>146</v>
      </c>
      <c r="J3" s="36" t="s">
        <v>147</v>
      </c>
      <c r="K3" s="36" t="s">
        <v>148</v>
      </c>
      <c r="L3" s="36" t="s">
        <v>149</v>
      </c>
      <c r="M3" s="36" t="s">
        <v>150</v>
      </c>
      <c r="N3" s="36" t="s">
        <v>151</v>
      </c>
      <c r="O3" s="37"/>
    </row>
    <row r="4" spans="1:15" x14ac:dyDescent="0.35">
      <c r="A4" s="15" t="s">
        <v>160</v>
      </c>
      <c r="B4" s="8">
        <v>160</v>
      </c>
      <c r="C4" s="8">
        <v>56</v>
      </c>
      <c r="D4" s="2">
        <v>0.38877814128934302</v>
      </c>
      <c r="E4" s="2">
        <v>1.9298482092557901E-2</v>
      </c>
      <c r="F4" s="2">
        <v>0.22762096654623501</v>
      </c>
      <c r="G4" s="2">
        <v>0.14388527323169301</v>
      </c>
      <c r="H4" s="2">
        <v>0.35661246969188698</v>
      </c>
      <c r="I4" s="2">
        <v>4.8694537962904502E-12</v>
      </c>
      <c r="J4" s="2">
        <v>4.8938010652719097E-10</v>
      </c>
      <c r="K4" s="2">
        <v>2.32925292149557</v>
      </c>
      <c r="L4" s="2">
        <v>0.30319472107739898</v>
      </c>
      <c r="M4" s="4">
        <v>1.5543122344752201E-14</v>
      </c>
      <c r="N4" s="4">
        <v>3.0619951019161801E-12</v>
      </c>
      <c r="O4" s="8" t="str">
        <f>IF(K4&lt;0,"Decreased in UC","Increased in UC")</f>
        <v>Increased in UC</v>
      </c>
    </row>
    <row r="5" spans="1:15" x14ac:dyDescent="0.35">
      <c r="A5" s="15" t="s">
        <v>196</v>
      </c>
      <c r="B5" s="8">
        <v>164</v>
      </c>
      <c r="C5" s="8">
        <v>96</v>
      </c>
      <c r="D5" s="2">
        <v>7.2751743646221903E-2</v>
      </c>
      <c r="E5" s="2">
        <v>1.60031731632434E-2</v>
      </c>
      <c r="F5" s="2">
        <v>0.577183834887942</v>
      </c>
      <c r="G5" s="2">
        <v>0.36765387063753402</v>
      </c>
      <c r="H5" s="2">
        <v>0.90436428729941598</v>
      </c>
      <c r="I5" s="2">
        <v>1.21218073264241E-2</v>
      </c>
      <c r="J5" s="2">
        <v>2.36551774039927E-2</v>
      </c>
      <c r="K5" s="2">
        <v>1.26254229148796</v>
      </c>
      <c r="L5" s="2">
        <v>0.168080471088314</v>
      </c>
      <c r="M5" s="4">
        <v>5.8397731095283196E-14</v>
      </c>
      <c r="N5" s="4">
        <v>5.7521765128854002E-12</v>
      </c>
      <c r="O5" s="8" t="str">
        <f>IF(K5&lt;0,"Decreased in UC","Increased in UC")</f>
        <v>Increased in UC</v>
      </c>
    </row>
    <row r="6" spans="1:15" x14ac:dyDescent="0.35">
      <c r="A6" s="15" t="s">
        <v>170</v>
      </c>
      <c r="B6" s="8">
        <v>162</v>
      </c>
      <c r="C6" s="8">
        <v>72</v>
      </c>
      <c r="D6" s="2">
        <v>0.20144955828740299</v>
      </c>
      <c r="E6" s="2">
        <v>2.2636106864732799E-2</v>
      </c>
      <c r="F6" s="2">
        <v>0.33059376559340098</v>
      </c>
      <c r="G6" s="2">
        <v>0.211275006349291</v>
      </c>
      <c r="H6" s="2">
        <v>0.513991633288709</v>
      </c>
      <c r="I6" s="2">
        <v>2.22852977320772E-7</v>
      </c>
      <c r="J6" s="2">
        <v>2.2396724220737601E-6</v>
      </c>
      <c r="K6" s="2">
        <v>1.6174296739146401</v>
      </c>
      <c r="L6" s="2">
        <v>0.23217996637834501</v>
      </c>
      <c r="M6" s="4">
        <v>3.2545077743861798E-12</v>
      </c>
      <c r="N6" s="4">
        <v>2.1371267718469301E-10</v>
      </c>
      <c r="O6" s="8" t="str">
        <f>IF(K6&lt;0,"Decreased in UC","Increased in UC")</f>
        <v>Increased in UC</v>
      </c>
    </row>
    <row r="7" spans="1:15" x14ac:dyDescent="0.35">
      <c r="A7" s="15" t="s">
        <v>203</v>
      </c>
      <c r="B7" s="8">
        <v>141</v>
      </c>
      <c r="C7" s="8">
        <v>80</v>
      </c>
      <c r="D7" s="2">
        <v>0.33636257269984599</v>
      </c>
      <c r="E7" s="2">
        <v>4.0528858286051697E-2</v>
      </c>
      <c r="F7" s="2">
        <v>0.61017726986649301</v>
      </c>
      <c r="G7" s="2">
        <v>0.39681162001141101</v>
      </c>
      <c r="H7" s="2">
        <v>0.93622681376469696</v>
      </c>
      <c r="I7" s="2">
        <v>2.2110604005962799E-2</v>
      </c>
      <c r="J7" s="2">
        <v>4.0038120767554301E-2</v>
      </c>
      <c r="K7" s="2">
        <v>1.70235016719645</v>
      </c>
      <c r="L7" s="2">
        <v>0.24643091442107301</v>
      </c>
      <c r="M7" s="4">
        <v>4.9145132408057204E-12</v>
      </c>
      <c r="N7" s="4">
        <v>2.4203977710968202E-10</v>
      </c>
      <c r="O7" s="8" t="str">
        <f>IF(K7&lt;0,"Decreased in UC","Increased in UC")</f>
        <v>Increased in UC</v>
      </c>
    </row>
    <row r="8" spans="1:15" x14ac:dyDescent="0.35">
      <c r="A8" s="15" t="s">
        <v>240</v>
      </c>
      <c r="B8" s="8">
        <v>185</v>
      </c>
      <c r="C8" s="8">
        <v>150</v>
      </c>
      <c r="D8" s="2">
        <v>0.82066332252759999</v>
      </c>
      <c r="E8" s="2">
        <v>1.2557873110872599</v>
      </c>
      <c r="F8" s="2">
        <v>3.1611644303573798</v>
      </c>
      <c r="G8" s="2">
        <v>1.5368774490014301</v>
      </c>
      <c r="H8" s="2">
        <v>7.0417786019800701</v>
      </c>
      <c r="I8" s="2">
        <v>5.8618940169286201E-4</v>
      </c>
      <c r="J8" s="2">
        <v>1.75856820507859E-3</v>
      </c>
      <c r="K8" s="2">
        <v>-0.91582941038079002</v>
      </c>
      <c r="L8" s="2">
        <v>0.14550134176308599</v>
      </c>
      <c r="M8" s="4">
        <v>3.0878588574978499E-10</v>
      </c>
      <c r="N8" s="4">
        <v>1.0351708712441599E-8</v>
      </c>
      <c r="O8" s="8" t="str">
        <f>IF(K8&lt;0,"Decreased in UC","Increased in UC")</f>
        <v>Decreased in UC</v>
      </c>
    </row>
    <row r="9" spans="1:15" x14ac:dyDescent="0.35">
      <c r="A9" s="15" t="s">
        <v>190</v>
      </c>
      <c r="B9" s="8">
        <v>101</v>
      </c>
      <c r="C9" s="8">
        <v>41</v>
      </c>
      <c r="D9" s="2">
        <v>3.1843980096275398E-2</v>
      </c>
      <c r="E9" s="2">
        <v>5.2365207289239001E-3</v>
      </c>
      <c r="F9" s="2">
        <v>0.43055172715547002</v>
      </c>
      <c r="G9" s="2">
        <v>0.26898397187830803</v>
      </c>
      <c r="H9" s="2">
        <v>0.68142490791064603</v>
      </c>
      <c r="I9" s="2">
        <v>1.7295097552147101E-4</v>
      </c>
      <c r="J9" s="2">
        <v>6.4376196444103004E-4</v>
      </c>
      <c r="K9" s="2">
        <v>1.6693180341331499</v>
      </c>
      <c r="L9" s="2">
        <v>0.26534714048316199</v>
      </c>
      <c r="M9" s="4">
        <v>3.1528046839923702E-10</v>
      </c>
      <c r="N9" s="4">
        <v>1.0351708712441599E-8</v>
      </c>
      <c r="O9" s="8" t="str">
        <f>IF(K9&lt;0,"Decreased in UC","Increased in UC")</f>
        <v>Increased in UC</v>
      </c>
    </row>
    <row r="10" spans="1:15" x14ac:dyDescent="0.35">
      <c r="A10" s="15" t="s">
        <v>268</v>
      </c>
      <c r="B10" s="8">
        <v>203</v>
      </c>
      <c r="C10" s="8">
        <v>142</v>
      </c>
      <c r="D10" s="2">
        <v>2.9835776646377798</v>
      </c>
      <c r="E10" s="2">
        <v>0.65258582948352195</v>
      </c>
      <c r="F10" s="2">
        <v>0.92060252068756698</v>
      </c>
      <c r="G10" s="2">
        <v>0.466746515750596</v>
      </c>
      <c r="H10" s="2">
        <v>1.84135842983618</v>
      </c>
      <c r="I10" s="2">
        <v>0.87122015421144605</v>
      </c>
      <c r="J10" s="2">
        <v>0.89802692818718299</v>
      </c>
      <c r="K10" s="2">
        <v>1.24435665940435</v>
      </c>
      <c r="L10" s="2">
        <v>0.20219046281879499</v>
      </c>
      <c r="M10" s="4">
        <v>7.5372419416908098E-10</v>
      </c>
      <c r="N10" s="4">
        <v>2.1211952321615601E-8</v>
      </c>
      <c r="O10" s="8" t="str">
        <f>IF(K10&lt;0,"Decreased in UC","Increased in UC")</f>
        <v>Increased in UC</v>
      </c>
    </row>
    <row r="11" spans="1:15" x14ac:dyDescent="0.35">
      <c r="A11" s="15" t="s">
        <v>205</v>
      </c>
      <c r="B11" s="8">
        <v>129</v>
      </c>
      <c r="C11" s="8">
        <v>107</v>
      </c>
      <c r="D11" s="2">
        <v>0.19545712102231999</v>
      </c>
      <c r="E11" s="2">
        <v>2.64212855673178E-2</v>
      </c>
      <c r="F11" s="2">
        <v>1.51901407695283</v>
      </c>
      <c r="G11" s="2">
        <v>0.98001581029759999</v>
      </c>
      <c r="H11" s="2">
        <v>2.3674998582945901</v>
      </c>
      <c r="I11" s="2">
        <v>5.7856846111864001E-2</v>
      </c>
      <c r="J11" s="2">
        <v>8.8772718080035604E-2</v>
      </c>
      <c r="K11" s="2">
        <v>1.1908927844761299</v>
      </c>
      <c r="L11" s="2">
        <v>0.19575358544121299</v>
      </c>
      <c r="M11" s="4">
        <v>1.1749006212369299E-9</v>
      </c>
      <c r="N11" s="4">
        <v>2.8931927797959399E-8</v>
      </c>
      <c r="O11" s="8" t="str">
        <f>IF(K11&lt;0,"Decreased in UC","Increased in UC")</f>
        <v>Increased in UC</v>
      </c>
    </row>
    <row r="12" spans="1:15" x14ac:dyDescent="0.35">
      <c r="A12" s="15" t="s">
        <v>188</v>
      </c>
      <c r="B12" s="8">
        <v>117</v>
      </c>
      <c r="C12" s="8">
        <v>63</v>
      </c>
      <c r="D12" s="2">
        <v>7.9019475600714095E-2</v>
      </c>
      <c r="E12" s="2">
        <v>1.34311670274059E-2</v>
      </c>
      <c r="F12" s="2">
        <v>0.61068515403409396</v>
      </c>
      <c r="G12" s="2">
        <v>0.39632765045429902</v>
      </c>
      <c r="H12" s="2">
        <v>0.93709207834525099</v>
      </c>
      <c r="I12" s="2">
        <v>1.8048471907221902E-2</v>
      </c>
      <c r="J12" s="2">
        <v>3.3590211605107403E-2</v>
      </c>
      <c r="K12" s="2">
        <v>1.3398118248480499</v>
      </c>
      <c r="L12" s="2">
        <v>0.225208598986472</v>
      </c>
      <c r="M12" s="4">
        <v>2.6945017328472398E-9</v>
      </c>
      <c r="N12" s="4">
        <v>5.8979649041211898E-8</v>
      </c>
      <c r="O12" s="8" t="str">
        <f>IF(K12&lt;0,"Decreased in UC","Increased in UC")</f>
        <v>Increased in UC</v>
      </c>
    </row>
    <row r="13" spans="1:15" x14ac:dyDescent="0.35">
      <c r="A13" s="15" t="s">
        <v>209</v>
      </c>
      <c r="B13" s="8">
        <v>151</v>
      </c>
      <c r="C13" s="8">
        <v>115</v>
      </c>
      <c r="D13" s="2">
        <v>0.19205732640784601</v>
      </c>
      <c r="E13" s="2">
        <v>5.3818794951476699E-2</v>
      </c>
      <c r="F13" s="2">
        <v>1.27403901815709</v>
      </c>
      <c r="G13" s="2">
        <v>0.80476317626701299</v>
      </c>
      <c r="H13" s="2">
        <v>2.0298058566467798</v>
      </c>
      <c r="I13" s="2">
        <v>0.31928390616716001</v>
      </c>
      <c r="J13" s="2">
        <v>0.38190315877039999</v>
      </c>
      <c r="K13" s="2">
        <v>1.0907816443642699</v>
      </c>
      <c r="L13" s="2">
        <v>0.187504900063443</v>
      </c>
      <c r="M13" s="4">
        <v>5.9787845785308499E-9</v>
      </c>
      <c r="N13" s="4">
        <v>1.17782056197058E-7</v>
      </c>
      <c r="O13" s="8" t="str">
        <f>IF(K13&lt;0,"Decreased in UC","Increased in UC")</f>
        <v>Increased in UC</v>
      </c>
    </row>
    <row r="14" spans="1:15" x14ac:dyDescent="0.35">
      <c r="A14" s="15" t="s">
        <v>207</v>
      </c>
      <c r="B14" s="8">
        <v>178</v>
      </c>
      <c r="C14" s="8">
        <v>138</v>
      </c>
      <c r="D14" s="2">
        <v>2.7658279107191399</v>
      </c>
      <c r="E14" s="2">
        <v>0.44921057535693698</v>
      </c>
      <c r="F14" s="2">
        <v>1.68319187641082</v>
      </c>
      <c r="G14" s="2">
        <v>0.95431939530277499</v>
      </c>
      <c r="H14" s="2">
        <v>3.0397668939704898</v>
      </c>
      <c r="I14" s="2">
        <v>6.5144984452751298E-2</v>
      </c>
      <c r="J14" s="2">
        <v>9.8452194548894797E-2</v>
      </c>
      <c r="K14" s="2">
        <v>1.2783277463537699</v>
      </c>
      <c r="L14" s="2">
        <v>0.22136275614923201</v>
      </c>
      <c r="M14" s="4">
        <v>7.7040198664945997E-9</v>
      </c>
      <c r="N14" s="4">
        <v>1.37971992154494E-7</v>
      </c>
      <c r="O14" s="8" t="str">
        <f>IF(K14&lt;0,"Decreased in UC","Increased in UC")</f>
        <v>Increased in UC</v>
      </c>
    </row>
    <row r="15" spans="1:15" x14ac:dyDescent="0.35">
      <c r="A15" s="15" t="s">
        <v>213</v>
      </c>
      <c r="B15" s="8">
        <v>136</v>
      </c>
      <c r="C15" s="8">
        <v>100</v>
      </c>
      <c r="D15" s="2">
        <v>8.3135219348965297E-2</v>
      </c>
      <c r="E15" s="2">
        <v>2.8455886500870602E-2</v>
      </c>
      <c r="F15" s="2">
        <v>1.1086730465530299</v>
      </c>
      <c r="G15" s="2">
        <v>0.71832195225198203</v>
      </c>
      <c r="H15" s="2">
        <v>1.7158227633666601</v>
      </c>
      <c r="I15" s="2">
        <v>0.67373419450288097</v>
      </c>
      <c r="J15" s="2">
        <v>0.72032219731425096</v>
      </c>
      <c r="K15" s="2">
        <v>1.00770847212482</v>
      </c>
      <c r="L15" s="2">
        <v>0.17764139817617999</v>
      </c>
      <c r="M15" s="4">
        <v>1.4055450359151699E-8</v>
      </c>
      <c r="N15" s="4">
        <v>2.30743643396073E-7</v>
      </c>
      <c r="O15" s="8" t="str">
        <f>IF(K15&lt;0,"Decreased in UC","Increased in UC")</f>
        <v>Increased in UC</v>
      </c>
    </row>
    <row r="16" spans="1:15" x14ac:dyDescent="0.35">
      <c r="A16" s="15" t="s">
        <v>265</v>
      </c>
      <c r="B16" s="8">
        <v>217</v>
      </c>
      <c r="C16" s="8">
        <v>159</v>
      </c>
      <c r="D16" s="2">
        <v>1.38300678669919</v>
      </c>
      <c r="E16" s="2">
        <v>0.60323752171311695</v>
      </c>
      <c r="F16" s="2">
        <v>4.0183241815134503</v>
      </c>
      <c r="G16" s="2">
        <v>0.85930544456422497</v>
      </c>
      <c r="H16" s="2">
        <v>37.834798766692302</v>
      </c>
      <c r="I16" s="2">
        <v>8.2446501253484197E-2</v>
      </c>
      <c r="J16" s="2">
        <v>0.115081574666322</v>
      </c>
      <c r="K16" s="2">
        <v>0.77122699463565103</v>
      </c>
      <c r="L16" s="2">
        <v>0.14086166301367001</v>
      </c>
      <c r="M16" s="4">
        <v>4.37346949766493E-8</v>
      </c>
      <c r="N16" s="4">
        <v>6.62748839261531E-7</v>
      </c>
      <c r="O16" s="8" t="str">
        <f>IF(K16&lt;0,"Decreased in UC","Increased in UC")</f>
        <v>Increased in UC</v>
      </c>
    </row>
    <row r="17" spans="1:15" x14ac:dyDescent="0.35">
      <c r="A17" s="15" t="s">
        <v>218</v>
      </c>
      <c r="B17" s="8">
        <v>161</v>
      </c>
      <c r="C17" s="8">
        <v>115</v>
      </c>
      <c r="D17" s="2">
        <v>7.5215363908187505E-2</v>
      </c>
      <c r="E17" s="2">
        <v>4.6380387995512001E-2</v>
      </c>
      <c r="F17" s="2">
        <v>1.04027845946648</v>
      </c>
      <c r="G17" s="2">
        <v>0.65178377602648896</v>
      </c>
      <c r="H17" s="2">
        <v>1.6684906733379501</v>
      </c>
      <c r="I17" s="2">
        <v>0.90993340431252501</v>
      </c>
      <c r="J17" s="2">
        <v>0.93314599115723196</v>
      </c>
      <c r="K17" s="2">
        <v>0.81047823492149096</v>
      </c>
      <c r="L17" s="2">
        <v>0.150681249634874</v>
      </c>
      <c r="M17" s="4">
        <v>7.5000730070939894E-8</v>
      </c>
      <c r="N17" s="4">
        <v>9.8500958826501008E-7</v>
      </c>
      <c r="O17" s="8" t="str">
        <f>IF(K17&lt;0,"Decreased in UC","Increased in UC")</f>
        <v>Increased in UC</v>
      </c>
    </row>
    <row r="18" spans="1:15" x14ac:dyDescent="0.35">
      <c r="A18" s="15" t="s">
        <v>204</v>
      </c>
      <c r="B18" s="8">
        <v>82</v>
      </c>
      <c r="C18" s="8">
        <v>56</v>
      </c>
      <c r="D18" s="2">
        <v>2.1716891913776501E-2</v>
      </c>
      <c r="E18" s="2">
        <v>6.1853595508390303E-3</v>
      </c>
      <c r="F18" s="2">
        <v>0.94969825921522799</v>
      </c>
      <c r="G18" s="2">
        <v>0.60789023910400197</v>
      </c>
      <c r="H18" s="2">
        <v>1.47905819806155</v>
      </c>
      <c r="I18" s="2">
        <v>0.83033714783330903</v>
      </c>
      <c r="J18" s="2">
        <v>0.86029776656956303</v>
      </c>
      <c r="K18" s="2">
        <v>1.2126513193897599</v>
      </c>
      <c r="L18" s="2">
        <v>0.22534053352099701</v>
      </c>
      <c r="M18" s="4">
        <v>7.3901883501648098E-8</v>
      </c>
      <c r="N18" s="4">
        <v>9.8500958826501008E-7</v>
      </c>
      <c r="O18" s="8" t="str">
        <f>IF(K18&lt;0,"Decreased in UC","Increased in UC")</f>
        <v>Increased in UC</v>
      </c>
    </row>
    <row r="19" spans="1:15" x14ac:dyDescent="0.35">
      <c r="A19" s="15" t="s">
        <v>176</v>
      </c>
      <c r="B19" s="8">
        <v>220</v>
      </c>
      <c r="C19" s="8">
        <v>158</v>
      </c>
      <c r="D19" s="2">
        <v>0.76364281528914402</v>
      </c>
      <c r="E19" s="2">
        <v>0.17966346843214301</v>
      </c>
      <c r="F19" s="2">
        <v>1.91218673736875</v>
      </c>
      <c r="G19" s="2">
        <v>0.44998286299413798</v>
      </c>
      <c r="H19" s="2">
        <v>11.364911893840199</v>
      </c>
      <c r="I19" s="2">
        <v>0.53648606568861501</v>
      </c>
      <c r="J19" s="2">
        <v>0.58925518690388901</v>
      </c>
      <c r="K19" s="2">
        <v>0.83334132770918601</v>
      </c>
      <c r="L19" s="2">
        <v>0.15559068567321099</v>
      </c>
      <c r="M19" s="4">
        <v>8.5091722334951201E-8</v>
      </c>
      <c r="N19" s="4">
        <v>1.04769183124909E-6</v>
      </c>
      <c r="O19" s="8" t="str">
        <f>IF(K19&lt;0,"Decreased in UC","Increased in UC")</f>
        <v>Increased in UC</v>
      </c>
    </row>
    <row r="20" spans="1:15" x14ac:dyDescent="0.35">
      <c r="A20" s="15" t="s">
        <v>241</v>
      </c>
      <c r="B20" s="8">
        <v>70</v>
      </c>
      <c r="C20" s="8">
        <v>105</v>
      </c>
      <c r="D20" s="2">
        <v>2.6661506687961599E-2</v>
      </c>
      <c r="E20" s="2">
        <v>8.2435423470816602E-2</v>
      </c>
      <c r="F20" s="2">
        <v>4.2149986925582397</v>
      </c>
      <c r="G20" s="2">
        <v>2.6945762327830498</v>
      </c>
      <c r="H20" s="2">
        <v>6.6559683679610204</v>
      </c>
      <c r="I20" s="2">
        <v>2.14220100635418E-11</v>
      </c>
      <c r="J20" s="2">
        <v>8.6116480455437997E-10</v>
      </c>
      <c r="K20" s="2">
        <v>-1.0731513873152201</v>
      </c>
      <c r="L20" s="2">
        <v>0.20129507947613001</v>
      </c>
      <c r="M20" s="4">
        <v>9.7547050659230194E-8</v>
      </c>
      <c r="N20" s="4">
        <v>1.0966238978621999E-6</v>
      </c>
      <c r="O20" s="8" t="str">
        <f>IF(K20&lt;0,"Decreased in UC","Increased in UC")</f>
        <v>Decreased in UC</v>
      </c>
    </row>
    <row r="21" spans="1:15" x14ac:dyDescent="0.35">
      <c r="A21" s="15" t="s">
        <v>185</v>
      </c>
      <c r="B21" s="8">
        <v>78</v>
      </c>
      <c r="C21" s="8">
        <v>33</v>
      </c>
      <c r="D21" s="2">
        <v>1.2716102788132301E-2</v>
      </c>
      <c r="E21" s="2">
        <v>2.30417970740857E-3</v>
      </c>
      <c r="F21" s="2">
        <v>0.49666673335968597</v>
      </c>
      <c r="G21" s="2">
        <v>0.29945282796783201</v>
      </c>
      <c r="H21" s="2">
        <v>0.81138115478981399</v>
      </c>
      <c r="I21" s="2">
        <v>3.1208632358797001E-3</v>
      </c>
      <c r="J21" s="2">
        <v>7.2102702346186097E-3</v>
      </c>
      <c r="K21" s="2">
        <v>1.4077087490465501</v>
      </c>
      <c r="L21" s="2">
        <v>0.26429083329082798</v>
      </c>
      <c r="M21" s="4">
        <v>1.00199137875734E-7</v>
      </c>
      <c r="N21" s="4">
        <v>1.0966238978621999E-6</v>
      </c>
      <c r="O21" s="8" t="str">
        <f>IF(K21&lt;0,"Decreased in UC","Increased in UC")</f>
        <v>Increased in UC</v>
      </c>
    </row>
    <row r="22" spans="1:15" x14ac:dyDescent="0.35">
      <c r="A22" s="15" t="s">
        <v>179</v>
      </c>
      <c r="B22" s="8">
        <v>73</v>
      </c>
      <c r="C22" s="8">
        <v>22</v>
      </c>
      <c r="D22" s="2">
        <v>4.1350703461405E-2</v>
      </c>
      <c r="E22" s="2">
        <v>1.4824874720854499E-3</v>
      </c>
      <c r="F22" s="2">
        <v>0.336959295333983</v>
      </c>
      <c r="G22" s="2">
        <v>0.18858190864719501</v>
      </c>
      <c r="H22" s="2">
        <v>0.58353783870979004</v>
      </c>
      <c r="I22" s="2">
        <v>2.57479437184403E-5</v>
      </c>
      <c r="J22" s="2">
        <v>1.20356667148988E-4</v>
      </c>
      <c r="K22" s="2">
        <v>1.92027508671361</v>
      </c>
      <c r="L22" s="2">
        <v>0.38326518409138299</v>
      </c>
      <c r="M22" s="4">
        <v>5.4344119826410498E-7</v>
      </c>
      <c r="N22" s="4">
        <v>5.6346271609488798E-6</v>
      </c>
      <c r="O22" s="8" t="str">
        <f>IF(K22&lt;0,"Decreased in UC","Increased in UC")</f>
        <v>Increased in UC</v>
      </c>
    </row>
    <row r="23" spans="1:15" x14ac:dyDescent="0.35">
      <c r="A23" s="15" t="s">
        <v>224</v>
      </c>
      <c r="B23" s="8">
        <v>203</v>
      </c>
      <c r="C23" s="8">
        <v>158</v>
      </c>
      <c r="D23" s="2">
        <v>0.704777153372115</v>
      </c>
      <c r="E23" s="2">
        <v>1.02119846187146</v>
      </c>
      <c r="F23" s="2">
        <v>6.4626316640331796</v>
      </c>
      <c r="G23" s="2">
        <v>1.9196945967443899</v>
      </c>
      <c r="H23" s="2">
        <v>34.016312385777397</v>
      </c>
      <c r="I23" s="2">
        <v>4.8735746838691102E-4</v>
      </c>
      <c r="J23" s="2">
        <v>1.5070592483964499E-3</v>
      </c>
      <c r="K23" s="2">
        <v>-0.64375640949026802</v>
      </c>
      <c r="L23" s="2">
        <v>0.13184504576787701</v>
      </c>
      <c r="M23" s="4">
        <v>1.0465668682790901E-6</v>
      </c>
      <c r="N23" s="4">
        <v>1.0308683652549001E-5</v>
      </c>
      <c r="O23" s="8" t="str">
        <f>IF(K23&lt;0,"Decreased in UC","Increased in UC")</f>
        <v>Decreased in UC</v>
      </c>
    </row>
    <row r="24" spans="1:15" x14ac:dyDescent="0.35">
      <c r="A24" s="15" t="s">
        <v>243</v>
      </c>
      <c r="B24" s="8">
        <v>41</v>
      </c>
      <c r="C24" s="8">
        <v>82</v>
      </c>
      <c r="D24" s="2">
        <v>9.1175697031265601E-2</v>
      </c>
      <c r="E24" s="2">
        <v>0.32357010138476</v>
      </c>
      <c r="F24" s="2">
        <v>4.7131529491920601</v>
      </c>
      <c r="G24" s="2">
        <v>2.9227944680137199</v>
      </c>
      <c r="H24" s="2">
        <v>7.6938323589365201</v>
      </c>
      <c r="I24" s="2">
        <v>7.5032892643095093E-12</v>
      </c>
      <c r="J24" s="2">
        <v>5.0272038070873697E-10</v>
      </c>
      <c r="K24" s="2">
        <v>-1.4225311496866</v>
      </c>
      <c r="L24" s="2">
        <v>0.29461665990449198</v>
      </c>
      <c r="M24" s="4">
        <v>1.3762487589552599E-6</v>
      </c>
      <c r="N24" s="4">
        <v>1.29105240721041E-5</v>
      </c>
      <c r="O24" s="8" t="str">
        <f>IF(K24&lt;0,"Decreased in UC","Increased in UC")</f>
        <v>Decreased in UC</v>
      </c>
    </row>
    <row r="25" spans="1:15" x14ac:dyDescent="0.35">
      <c r="A25" s="15" t="s">
        <v>246</v>
      </c>
      <c r="B25" s="8">
        <v>139</v>
      </c>
      <c r="C25" s="8">
        <v>140</v>
      </c>
      <c r="D25" s="2">
        <v>0.76977631964791104</v>
      </c>
      <c r="E25" s="2">
        <v>0.93484497702833103</v>
      </c>
      <c r="F25" s="2">
        <v>4.2531200324904699</v>
      </c>
      <c r="G25" s="2">
        <v>2.4574175868694601</v>
      </c>
      <c r="H25" s="2">
        <v>7.6287017272841204</v>
      </c>
      <c r="I25" s="2">
        <v>1.33473249411274E-8</v>
      </c>
      <c r="J25" s="2">
        <v>1.78854154211107E-7</v>
      </c>
      <c r="K25" s="2">
        <v>-0.91583958596584902</v>
      </c>
      <c r="L25" s="2">
        <v>0.19039416038865001</v>
      </c>
      <c r="M25" s="4">
        <v>1.50757180916727E-6</v>
      </c>
      <c r="N25" s="4">
        <v>1.34996202911797E-5</v>
      </c>
      <c r="O25" s="8" t="str">
        <f>IF(K25&lt;0,"Decreased in UC","Increased in UC")</f>
        <v>Decreased in UC</v>
      </c>
    </row>
    <row r="26" spans="1:15" x14ac:dyDescent="0.35">
      <c r="A26" s="15" t="s">
        <v>194</v>
      </c>
      <c r="B26" s="8">
        <v>127</v>
      </c>
      <c r="C26" s="8">
        <v>76</v>
      </c>
      <c r="D26" s="2">
        <v>3.3570304060901598E-2</v>
      </c>
      <c r="E26" s="2">
        <v>8.5174286028639797E-3</v>
      </c>
      <c r="F26" s="2">
        <v>0.71171099281480099</v>
      </c>
      <c r="G26" s="2">
        <v>0.464670650475208</v>
      </c>
      <c r="H26" s="2">
        <v>1.0879879029295301</v>
      </c>
      <c r="I26" s="2">
        <v>0.100745414653117</v>
      </c>
      <c r="J26" s="2">
        <v>0.13775393432161001</v>
      </c>
      <c r="K26" s="2">
        <v>0.95124640115044201</v>
      </c>
      <c r="L26" s="2">
        <v>0.20341878470369401</v>
      </c>
      <c r="M26" s="4">
        <v>2.92103233645591E-6</v>
      </c>
      <c r="N26" s="4">
        <v>2.50192769687745E-5</v>
      </c>
      <c r="O26" s="8" t="str">
        <f>IF(K26&lt;0,"Decreased in UC","Increased in UC")</f>
        <v>Increased in UC</v>
      </c>
    </row>
    <row r="27" spans="1:15" x14ac:dyDescent="0.35">
      <c r="A27" s="15" t="s">
        <v>187</v>
      </c>
      <c r="B27" s="8">
        <v>169</v>
      </c>
      <c r="C27" s="8">
        <v>111</v>
      </c>
      <c r="D27" s="2">
        <v>0.170737837379076</v>
      </c>
      <c r="E27" s="2">
        <v>4.5091649451062303E-2</v>
      </c>
      <c r="F27" s="2">
        <v>0.77555423220766195</v>
      </c>
      <c r="G27" s="2">
        <v>0.48440657834539402</v>
      </c>
      <c r="H27" s="2">
        <v>1.2435298869039599</v>
      </c>
      <c r="I27" s="2">
        <v>0.302387628602519</v>
      </c>
      <c r="J27" s="2">
        <v>0.36395157694075703</v>
      </c>
      <c r="K27" s="2">
        <v>0.87605410103834502</v>
      </c>
      <c r="L27" s="2">
        <v>0.18897494369663101</v>
      </c>
      <c r="M27" s="4">
        <v>3.5552272412697799E-6</v>
      </c>
      <c r="N27" s="4">
        <v>2.9182490272089398E-5</v>
      </c>
      <c r="O27" s="8" t="str">
        <f>IF(K27&lt;0,"Decreased in UC","Increased in UC")</f>
        <v>Increased in UC</v>
      </c>
    </row>
    <row r="28" spans="1:15" x14ac:dyDescent="0.35">
      <c r="A28" s="15" t="s">
        <v>269</v>
      </c>
      <c r="B28" s="8">
        <v>52</v>
      </c>
      <c r="C28" s="8">
        <v>67</v>
      </c>
      <c r="D28" s="2">
        <v>2.3449333080975099</v>
      </c>
      <c r="E28" s="2">
        <v>0.39224484610370403</v>
      </c>
      <c r="F28" s="2">
        <v>2.4067229233004599</v>
      </c>
      <c r="G28" s="2">
        <v>1.5164380925086001</v>
      </c>
      <c r="H28" s="2">
        <v>3.83975784130859</v>
      </c>
      <c r="I28" s="2">
        <v>8.9628713582114205E-5</v>
      </c>
      <c r="J28" s="2">
        <v>3.5324257705892102E-4</v>
      </c>
      <c r="K28" s="2">
        <v>2.0124391964427599</v>
      </c>
      <c r="L28" s="2">
        <v>0.43504513353782598</v>
      </c>
      <c r="M28" s="4">
        <v>3.7312455076765599E-6</v>
      </c>
      <c r="N28" s="4">
        <v>2.9402214600491299E-5</v>
      </c>
      <c r="O28" s="8" t="str">
        <f>IF(K28&lt;0,"Decreased in UC","Increased in UC")</f>
        <v>Increased in UC</v>
      </c>
    </row>
    <row r="29" spans="1:15" x14ac:dyDescent="0.35">
      <c r="A29" s="15" t="s">
        <v>221</v>
      </c>
      <c r="B29" s="8">
        <v>85</v>
      </c>
      <c r="C29" s="8">
        <v>109</v>
      </c>
      <c r="D29" s="2">
        <v>0.144061969234489</v>
      </c>
      <c r="E29" s="2">
        <v>0.29562869694938199</v>
      </c>
      <c r="F29" s="2">
        <v>3.5143244629174699</v>
      </c>
      <c r="G29" s="2">
        <v>2.2554695607504698</v>
      </c>
      <c r="H29" s="2">
        <v>5.5271527553190296</v>
      </c>
      <c r="I29" s="2">
        <v>3.5133815277368699E-9</v>
      </c>
      <c r="J29" s="2">
        <v>6.0401886343697499E-8</v>
      </c>
      <c r="K29" s="2">
        <v>-0.90275769028652397</v>
      </c>
      <c r="L29" s="2">
        <v>0.199277392165606</v>
      </c>
      <c r="M29" s="4">
        <v>5.8940126765882903E-6</v>
      </c>
      <c r="N29" s="4">
        <v>4.4658480664918998E-5</v>
      </c>
      <c r="O29" s="8" t="str">
        <f>IF(K29&lt;0,"Decreased in UC","Increased in UC")</f>
        <v>Decreased in UC</v>
      </c>
    </row>
    <row r="30" spans="1:15" x14ac:dyDescent="0.35">
      <c r="A30" s="15" t="s">
        <v>164</v>
      </c>
      <c r="B30" s="8">
        <v>185</v>
      </c>
      <c r="C30" s="8">
        <v>124</v>
      </c>
      <c r="D30" s="2">
        <v>0.58261383018985902</v>
      </c>
      <c r="E30" s="2">
        <v>0.33511999359917199</v>
      </c>
      <c r="F30" s="2">
        <v>0.77947983545417898</v>
      </c>
      <c r="G30" s="2">
        <v>0.46135534262321198</v>
      </c>
      <c r="H30" s="2">
        <v>1.3208050165518701</v>
      </c>
      <c r="I30" s="2">
        <v>0.37282664899055401</v>
      </c>
      <c r="J30" s="2">
        <v>0.435686956087799</v>
      </c>
      <c r="K30" s="2">
        <v>1.0594835982664199</v>
      </c>
      <c r="L30" s="2">
        <v>0.23649800282147099</v>
      </c>
      <c r="M30" s="4">
        <v>7.4683646600348703E-6</v>
      </c>
      <c r="N30" s="4">
        <v>5.44914014084025E-5</v>
      </c>
      <c r="O30" s="8" t="str">
        <f>IF(K30&lt;0,"Decreased in UC","Increased in UC")</f>
        <v>Increased in UC</v>
      </c>
    </row>
    <row r="31" spans="1:15" x14ac:dyDescent="0.35">
      <c r="A31" s="15" t="s">
        <v>211</v>
      </c>
      <c r="B31" s="8">
        <v>223</v>
      </c>
      <c r="C31" s="8">
        <v>160</v>
      </c>
      <c r="D31" s="2">
        <v>1.9362643272112099</v>
      </c>
      <c r="E31" s="2">
        <v>0.90366942673402695</v>
      </c>
      <c r="F31" s="2">
        <v>3.57783712700691</v>
      </c>
      <c r="G31" s="2">
        <v>0.39494892604057202</v>
      </c>
      <c r="H31" s="2">
        <v>170.58850636709499</v>
      </c>
      <c r="I31" s="2">
        <v>0.40746208146170898</v>
      </c>
      <c r="J31" s="2">
        <v>0.467999304993163</v>
      </c>
      <c r="K31" s="2">
        <v>0.53838910134358697</v>
      </c>
      <c r="L31" s="2">
        <v>0.123080642022625</v>
      </c>
      <c r="M31" s="4">
        <v>1.21834326043402E-5</v>
      </c>
      <c r="N31" s="4">
        <v>8.5719150823393404E-5</v>
      </c>
      <c r="O31" s="8" t="str">
        <f>IF(K31&lt;0,"Decreased in UC","Increased in UC")</f>
        <v>Increased in UC</v>
      </c>
    </row>
    <row r="32" spans="1:15" x14ac:dyDescent="0.35">
      <c r="A32" s="15" t="s">
        <v>245</v>
      </c>
      <c r="B32" s="8">
        <v>21</v>
      </c>
      <c r="C32" s="8">
        <v>54</v>
      </c>
      <c r="D32" s="2">
        <v>1.5307297696488101E-2</v>
      </c>
      <c r="E32" s="2">
        <v>6.3248684401019994E-2</v>
      </c>
      <c r="F32" s="2">
        <v>4.9526838403421003</v>
      </c>
      <c r="G32" s="2">
        <v>2.7736739404170598</v>
      </c>
      <c r="H32" s="2">
        <v>9.1162428999787792</v>
      </c>
      <c r="I32" s="2">
        <v>3.6060827667879102E-9</v>
      </c>
      <c r="J32" s="2">
        <v>6.0401886343697499E-8</v>
      </c>
      <c r="K32" s="2">
        <v>-1.8357787799565299</v>
      </c>
      <c r="L32" s="2">
        <v>0.42457825827657603</v>
      </c>
      <c r="M32" s="4">
        <v>1.5338513740914499E-5</v>
      </c>
      <c r="N32" s="4">
        <v>1.04196110584833E-4</v>
      </c>
      <c r="O32" s="8" t="str">
        <f>IF(K32&lt;0,"Decreased in UC","Increased in UC")</f>
        <v>Decreased in UC</v>
      </c>
    </row>
    <row r="33" spans="1:15" x14ac:dyDescent="0.35">
      <c r="A33" s="15" t="s">
        <v>229</v>
      </c>
      <c r="B33" s="8">
        <v>171</v>
      </c>
      <c r="C33" s="8">
        <v>156</v>
      </c>
      <c r="D33" s="2">
        <v>0.28173394234057603</v>
      </c>
      <c r="E33" s="2">
        <v>0.423859005953718</v>
      </c>
      <c r="F33" s="2">
        <v>10.352120894143001</v>
      </c>
      <c r="G33" s="2">
        <v>4.0383688628570198</v>
      </c>
      <c r="H33" s="2">
        <v>33.9617019118147</v>
      </c>
      <c r="I33" s="2">
        <v>7.4680009794708804E-10</v>
      </c>
      <c r="J33" s="2">
        <v>1.8763352460920599E-8</v>
      </c>
      <c r="K33" s="2">
        <v>-0.64512825549202302</v>
      </c>
      <c r="L33" s="2">
        <v>0.15359012033502101</v>
      </c>
      <c r="M33" s="4">
        <v>2.6653338952575799E-5</v>
      </c>
      <c r="N33" s="4">
        <v>1.7502359245524801E-4</v>
      </c>
      <c r="O33" s="8" t="str">
        <f>IF(K33&lt;0,"Decreased in UC","Increased in UC")</f>
        <v>Decreased in UC</v>
      </c>
    </row>
    <row r="34" spans="1:15" x14ac:dyDescent="0.35">
      <c r="A34" s="15" t="s">
        <v>260</v>
      </c>
      <c r="B34" s="8">
        <v>140</v>
      </c>
      <c r="C34" s="8">
        <v>138</v>
      </c>
      <c r="D34" s="2">
        <v>0.32265268599435398</v>
      </c>
      <c r="E34" s="2">
        <v>0.44061450131204999</v>
      </c>
      <c r="F34" s="2">
        <v>3.7590225331028799</v>
      </c>
      <c r="G34" s="2">
        <v>2.2029251273113899</v>
      </c>
      <c r="H34" s="2">
        <v>6.6151499244876204</v>
      </c>
      <c r="I34" s="2">
        <v>1.15279623021108E-7</v>
      </c>
      <c r="J34" s="2">
        <v>1.21953706459172E-6</v>
      </c>
      <c r="K34" s="2">
        <v>-0.68052329231833797</v>
      </c>
      <c r="L34" s="2">
        <v>0.16438052533265199</v>
      </c>
      <c r="M34" s="4">
        <v>3.4741712215957697E-5</v>
      </c>
      <c r="N34" s="4">
        <v>2.20777977630441E-4</v>
      </c>
      <c r="O34" s="8" t="str">
        <f>IF(K34&lt;0,"Decreased in UC","Increased in UC")</f>
        <v>Decreased in UC</v>
      </c>
    </row>
    <row r="35" spans="1:15" x14ac:dyDescent="0.35">
      <c r="A35" s="15" t="s">
        <v>192</v>
      </c>
      <c r="B35" s="8">
        <v>131</v>
      </c>
      <c r="C35" s="8">
        <v>85</v>
      </c>
      <c r="D35" s="2">
        <v>4.8519600350600003</v>
      </c>
      <c r="E35" s="2">
        <v>1.3330929737830901</v>
      </c>
      <c r="F35" s="2">
        <v>0.828552087655125</v>
      </c>
      <c r="G35" s="2">
        <v>0.54089825033458905</v>
      </c>
      <c r="H35" s="2">
        <v>1.2687178847362299</v>
      </c>
      <c r="I35" s="2">
        <v>0.40744851728412002</v>
      </c>
      <c r="J35" s="2">
        <v>0.467999304993163</v>
      </c>
      <c r="K35" s="2">
        <v>1.53700135340665</v>
      </c>
      <c r="L35" s="2">
        <v>0.373344738502356</v>
      </c>
      <c r="M35" s="4">
        <v>3.84098958190471E-5</v>
      </c>
      <c r="N35" s="4">
        <v>2.3646092113600899E-4</v>
      </c>
      <c r="O35" s="8" t="str">
        <f>IF(K35&lt;0,"Decreased in UC","Increased in UC")</f>
        <v>Increased in UC</v>
      </c>
    </row>
    <row r="36" spans="1:15" x14ac:dyDescent="0.35">
      <c r="A36" s="15" t="s">
        <v>236</v>
      </c>
      <c r="B36" s="8">
        <v>20</v>
      </c>
      <c r="C36" s="8">
        <v>61</v>
      </c>
      <c r="D36" s="2">
        <v>1.5289523382561901E-3</v>
      </c>
      <c r="E36" s="2">
        <v>5.3855681979042601E-3</v>
      </c>
      <c r="F36" s="2">
        <v>6.3112089452820097</v>
      </c>
      <c r="G36" s="2">
        <v>3.5306186612819199</v>
      </c>
      <c r="H36" s="2">
        <v>11.684956349696</v>
      </c>
      <c r="I36" s="2">
        <v>4.1258462475296898E-12</v>
      </c>
      <c r="J36" s="2">
        <v>4.8938010652719097E-10</v>
      </c>
      <c r="K36" s="2">
        <v>-1.18673405706363</v>
      </c>
      <c r="L36" s="2">
        <v>0.29044073024911998</v>
      </c>
      <c r="M36" s="4">
        <v>4.3891782793625802E-5</v>
      </c>
      <c r="N36" s="4">
        <v>2.6202064273770601E-4</v>
      </c>
      <c r="O36" s="8" t="str">
        <f>IF(K36&lt;0,"Decreased in UC","Increased in UC")</f>
        <v>Decreased in UC</v>
      </c>
    </row>
    <row r="37" spans="1:15" x14ac:dyDescent="0.35">
      <c r="A37" s="15" t="s">
        <v>216</v>
      </c>
      <c r="B37" s="8">
        <v>161</v>
      </c>
      <c r="C37" s="8">
        <v>144</v>
      </c>
      <c r="D37" s="2">
        <v>1.9110156495121899</v>
      </c>
      <c r="E37" s="2">
        <v>0.57236714256582499</v>
      </c>
      <c r="F37" s="2">
        <v>3.5144273487121498</v>
      </c>
      <c r="G37" s="2">
        <v>1.9323380070304601</v>
      </c>
      <c r="H37" s="2">
        <v>6.6941840453802897</v>
      </c>
      <c r="I37" s="2">
        <v>5.6904233797209597E-6</v>
      </c>
      <c r="J37" s="2">
        <v>3.2679288552111801E-5</v>
      </c>
      <c r="K37" s="2">
        <v>0.78946019550620405</v>
      </c>
      <c r="L37" s="2">
        <v>0.19466491273134401</v>
      </c>
      <c r="M37" s="4">
        <v>5.0030864977124201E-5</v>
      </c>
      <c r="N37" s="4">
        <v>2.8160229715695599E-4</v>
      </c>
      <c r="O37" s="8" t="str">
        <f>IF(K37&lt;0,"Decreased in UC","Increased in UC")</f>
        <v>Increased in UC</v>
      </c>
    </row>
    <row r="38" spans="1:15" x14ac:dyDescent="0.35">
      <c r="A38" s="15" t="s">
        <v>177</v>
      </c>
      <c r="B38" s="8">
        <v>82</v>
      </c>
      <c r="C38" s="8">
        <v>42</v>
      </c>
      <c r="D38" s="2">
        <v>0.21486362039408399</v>
      </c>
      <c r="E38" s="2">
        <v>3.2532017301529E-2</v>
      </c>
      <c r="F38" s="2">
        <v>0.62915849211675501</v>
      </c>
      <c r="G38" s="2">
        <v>0.39203795973246702</v>
      </c>
      <c r="H38" s="2">
        <v>1.0005958242148001</v>
      </c>
      <c r="I38" s="2">
        <v>4.6700524487752498E-2</v>
      </c>
      <c r="J38" s="2">
        <v>7.6109124066121997E-2</v>
      </c>
      <c r="K38" s="2">
        <v>1.4105368177895801</v>
      </c>
      <c r="L38" s="2">
        <v>0.34740909222118199</v>
      </c>
      <c r="M38" s="4">
        <v>4.90389073659614E-5</v>
      </c>
      <c r="N38" s="4">
        <v>2.8160229715695599E-4</v>
      </c>
      <c r="O38" s="8" t="str">
        <f>IF(K38&lt;0,"Decreased in UC","Increased in UC")</f>
        <v>Increased in UC</v>
      </c>
    </row>
    <row r="39" spans="1:15" x14ac:dyDescent="0.35">
      <c r="A39" s="15" t="s">
        <v>267</v>
      </c>
      <c r="B39" s="8">
        <v>171</v>
      </c>
      <c r="C39" s="8">
        <v>118</v>
      </c>
      <c r="D39" s="2">
        <v>1.1416666676137399</v>
      </c>
      <c r="E39" s="2">
        <v>0.265515440385025</v>
      </c>
      <c r="F39" s="2">
        <v>0.91494006750566303</v>
      </c>
      <c r="G39" s="2">
        <v>0.56348527744068799</v>
      </c>
      <c r="H39" s="2">
        <v>1.49188012586124</v>
      </c>
      <c r="I39" s="2">
        <v>0.724833735211454</v>
      </c>
      <c r="J39" s="2">
        <v>0.76679779356580102</v>
      </c>
      <c r="K39" s="2">
        <v>0.89904236922807401</v>
      </c>
      <c r="L39" s="2">
        <v>0.226345671077261</v>
      </c>
      <c r="M39" s="4">
        <v>7.1275205566934105E-5</v>
      </c>
      <c r="N39" s="4">
        <v>3.9003376379683402E-4</v>
      </c>
      <c r="O39" s="8" t="str">
        <f>IF(K39&lt;0,"Decreased in UC","Increased in UC")</f>
        <v>Increased in UC</v>
      </c>
    </row>
    <row r="40" spans="1:15" x14ac:dyDescent="0.35">
      <c r="A40" s="15" t="s">
        <v>181</v>
      </c>
      <c r="B40" s="8">
        <v>101</v>
      </c>
      <c r="C40" s="8">
        <v>71</v>
      </c>
      <c r="D40" s="2">
        <v>7.1751531752039993E-2</v>
      </c>
      <c r="E40" s="2">
        <v>2.7550327214806099E-2</v>
      </c>
      <c r="F40" s="2">
        <v>0.99198899748034397</v>
      </c>
      <c r="G40" s="2">
        <v>0.64702886425835004</v>
      </c>
      <c r="H40" s="2">
        <v>1.5193051562408899</v>
      </c>
      <c r="I40" s="2">
        <v>1</v>
      </c>
      <c r="J40" s="2">
        <v>1</v>
      </c>
      <c r="K40" s="2">
        <v>0.96078765608073002</v>
      </c>
      <c r="L40" s="2">
        <v>0.24942441693151901</v>
      </c>
      <c r="M40" s="4">
        <v>1.1714780995819599E-4</v>
      </c>
      <c r="N40" s="4">
        <v>6.2373293410174495E-4</v>
      </c>
      <c r="O40" s="8" t="str">
        <f>IF(K40&lt;0,"Decreased in UC","Increased in UC")</f>
        <v>Increased in UC</v>
      </c>
    </row>
    <row r="41" spans="1:15" x14ac:dyDescent="0.35">
      <c r="A41" s="15" t="s">
        <v>168</v>
      </c>
      <c r="B41" s="8">
        <v>33</v>
      </c>
      <c r="C41" s="8">
        <v>14</v>
      </c>
      <c r="D41" s="2">
        <v>4.89236093777616E-2</v>
      </c>
      <c r="E41" s="2">
        <v>5.1260622243918903E-3</v>
      </c>
      <c r="F41" s="2">
        <v>0.56356605524635806</v>
      </c>
      <c r="G41" s="2">
        <v>0.26840142699616898</v>
      </c>
      <c r="H41" s="2">
        <v>1.1288421991076401</v>
      </c>
      <c r="I41" s="2">
        <v>0.113514438831553</v>
      </c>
      <c r="J41" s="2">
        <v>0.15416487976447399</v>
      </c>
      <c r="K41" s="2">
        <v>2.16354589303804</v>
      </c>
      <c r="L41" s="2">
        <v>0.56481353805889201</v>
      </c>
      <c r="M41" s="4">
        <v>1.2785770498235899E-4</v>
      </c>
      <c r="N41" s="4">
        <v>6.6284126004012599E-4</v>
      </c>
      <c r="O41" s="8" t="str">
        <f>IF(K41&lt;0,"Decreased in UC","Increased in UC")</f>
        <v>Increased in UC</v>
      </c>
    </row>
    <row r="42" spans="1:15" x14ac:dyDescent="0.35">
      <c r="A42" s="15" t="s">
        <v>257</v>
      </c>
      <c r="B42" s="8">
        <v>158</v>
      </c>
      <c r="C42" s="8">
        <v>147</v>
      </c>
      <c r="D42" s="2">
        <v>0.77685308392310004</v>
      </c>
      <c r="E42" s="2">
        <v>0.97279494806625699</v>
      </c>
      <c r="F42" s="2">
        <v>4.6352342662198698</v>
      </c>
      <c r="G42" s="2">
        <v>2.4566940315213901</v>
      </c>
      <c r="H42" s="2">
        <v>9.3098717160791296</v>
      </c>
      <c r="I42" s="2">
        <v>9.2143298037605499E-8</v>
      </c>
      <c r="J42" s="2">
        <v>1.02893349475326E-6</v>
      </c>
      <c r="K42" s="2">
        <v>-0.66736864730257195</v>
      </c>
      <c r="L42" s="2">
        <v>0.17645545222477199</v>
      </c>
      <c r="M42" s="4">
        <v>1.55523322131756E-4</v>
      </c>
      <c r="N42" s="4">
        <v>7.8559216563989795E-4</v>
      </c>
      <c r="O42" s="8" t="str">
        <f>IF(K42&lt;0,"Decreased in UC","Increased in UC")</f>
        <v>Decreased in UC</v>
      </c>
    </row>
    <row r="43" spans="1:15" x14ac:dyDescent="0.35">
      <c r="A43" s="15" t="s">
        <v>159</v>
      </c>
      <c r="B43" s="8">
        <v>88</v>
      </c>
      <c r="C43" s="8">
        <v>36</v>
      </c>
      <c r="D43" s="2">
        <v>0.146685026714755</v>
      </c>
      <c r="E43" s="2">
        <v>1.45957004849871E-2</v>
      </c>
      <c r="F43" s="2">
        <v>0.45908729192557501</v>
      </c>
      <c r="G43" s="2">
        <v>0.281278761515458</v>
      </c>
      <c r="H43" s="2">
        <v>0.73903845269881596</v>
      </c>
      <c r="I43" s="2">
        <v>8.82437576428509E-4</v>
      </c>
      <c r="J43" s="2">
        <v>2.3035058813263699E-3</v>
      </c>
      <c r="K43" s="2">
        <v>1.59550265055011</v>
      </c>
      <c r="L43" s="2">
        <v>0.43360864334481503</v>
      </c>
      <c r="M43" s="4">
        <v>2.3360791958371201E-4</v>
      </c>
      <c r="N43" s="4">
        <v>1.15051900394978E-3</v>
      </c>
      <c r="O43" s="8" t="str">
        <f>IF(K43&lt;0,"Decreased in UC","Increased in UC")</f>
        <v>Increased in UC</v>
      </c>
    </row>
    <row r="44" spans="1:15" x14ac:dyDescent="0.35">
      <c r="A44" s="15" t="s">
        <v>173</v>
      </c>
      <c r="B44" s="8">
        <v>121</v>
      </c>
      <c r="C44" s="8">
        <v>89</v>
      </c>
      <c r="D44" s="2">
        <v>0.112796951512895</v>
      </c>
      <c r="E44" s="2">
        <v>4.1490165411398897E-2</v>
      </c>
      <c r="F44" s="2">
        <v>1.09283929973918</v>
      </c>
      <c r="G44" s="2">
        <v>0.71449856366971298</v>
      </c>
      <c r="H44" s="2">
        <v>1.6736689748906901</v>
      </c>
      <c r="I44" s="2">
        <v>0.68075176918448899</v>
      </c>
      <c r="J44" s="2">
        <v>0.723974103735885</v>
      </c>
      <c r="K44" s="2">
        <v>0.85459985597486599</v>
      </c>
      <c r="L44" s="2">
        <v>0.23289117052682301</v>
      </c>
      <c r="M44" s="4">
        <v>2.4300204941196701E-4</v>
      </c>
      <c r="N44" s="4">
        <v>1.16759521302823E-3</v>
      </c>
      <c r="O44" s="8" t="str">
        <f>IF(K44&lt;0,"Decreased in UC","Increased in UC")</f>
        <v>Increased in UC</v>
      </c>
    </row>
    <row r="45" spans="1:15" x14ac:dyDescent="0.35">
      <c r="A45" s="15" t="s">
        <v>274</v>
      </c>
      <c r="B45" s="8">
        <v>173</v>
      </c>
      <c r="C45" s="8">
        <v>151</v>
      </c>
      <c r="D45" s="2">
        <v>1.66668868616406</v>
      </c>
      <c r="E45" s="2">
        <v>2.9607086280197801</v>
      </c>
      <c r="F45" s="2">
        <v>4.7843440812539004</v>
      </c>
      <c r="G45" s="2">
        <v>2.3120456287478501</v>
      </c>
      <c r="H45" s="2">
        <v>10.904809292315999</v>
      </c>
      <c r="I45" s="2">
        <v>1.6826056146043699E-6</v>
      </c>
      <c r="J45" s="2">
        <v>1.1662197535706099E-5</v>
      </c>
      <c r="K45" s="2">
        <v>-0.87992869983767996</v>
      </c>
      <c r="L45" s="2">
        <v>0.241038536070703</v>
      </c>
      <c r="M45" s="4">
        <v>2.6165623123386401E-4</v>
      </c>
      <c r="N45" s="4">
        <v>1.2272923226921699E-3</v>
      </c>
      <c r="O45" s="8" t="str">
        <f>IF(K45&lt;0,"Decreased in UC","Increased in UC")</f>
        <v>Decreased in UC</v>
      </c>
    </row>
    <row r="46" spans="1:15" x14ac:dyDescent="0.35">
      <c r="A46" s="15" t="s">
        <v>242</v>
      </c>
      <c r="B46" s="8">
        <v>109</v>
      </c>
      <c r="C46" s="8">
        <v>101</v>
      </c>
      <c r="D46" s="2">
        <v>0.17038207747131701</v>
      </c>
      <c r="E46" s="2">
        <v>0.42787191952181902</v>
      </c>
      <c r="F46" s="2">
        <v>1.8348941358987101</v>
      </c>
      <c r="G46" s="2">
        <v>1.1931577142837499</v>
      </c>
      <c r="H46" s="2">
        <v>2.8360035480672101</v>
      </c>
      <c r="I46" s="2">
        <v>3.8912021987130702E-3</v>
      </c>
      <c r="J46" s="2">
        <v>8.5948532081464492E-3</v>
      </c>
      <c r="K46" s="2">
        <v>-0.86132355087165202</v>
      </c>
      <c r="L46" s="2">
        <v>0.23819131093614901</v>
      </c>
      <c r="M46" s="4">
        <v>2.9907511507398798E-4</v>
      </c>
      <c r="N46" s="4">
        <v>1.37018134115292E-3</v>
      </c>
      <c r="O46" s="8" t="str">
        <f>IF(K46&lt;0,"Decreased in UC","Increased in UC")</f>
        <v>Decreased in UC</v>
      </c>
    </row>
    <row r="47" spans="1:15" x14ac:dyDescent="0.35">
      <c r="A47" s="15" t="s">
        <v>167</v>
      </c>
      <c r="B47" s="8">
        <v>38</v>
      </c>
      <c r="C47" s="8">
        <v>7</v>
      </c>
      <c r="D47" s="2">
        <v>1.6455006220197702E-2</v>
      </c>
      <c r="E47" s="2">
        <v>1.53855512545131E-3</v>
      </c>
      <c r="F47" s="2">
        <v>0.22801920689344199</v>
      </c>
      <c r="G47" s="2">
        <v>8.3546205970599099E-2</v>
      </c>
      <c r="H47" s="2">
        <v>0.53578937771905</v>
      </c>
      <c r="I47" s="2">
        <v>1.5783557893513E-4</v>
      </c>
      <c r="J47" s="2">
        <v>5.9858398803700396E-4</v>
      </c>
      <c r="K47" s="2">
        <v>2.4999533293542</v>
      </c>
      <c r="L47" s="2">
        <v>0.69481264614966098</v>
      </c>
      <c r="M47" s="4">
        <v>3.2064270101317399E-4</v>
      </c>
      <c r="N47" s="4">
        <v>1.4356048204453499E-3</v>
      </c>
      <c r="O47" s="8" t="str">
        <f>IF(K47&lt;0,"Decreased in UC","Increased in UC")</f>
        <v>Increased in UC</v>
      </c>
    </row>
    <row r="48" spans="1:15" x14ac:dyDescent="0.35">
      <c r="A48" s="15" t="s">
        <v>227</v>
      </c>
      <c r="B48" s="8">
        <v>111</v>
      </c>
      <c r="C48" s="8">
        <v>125</v>
      </c>
      <c r="D48" s="2">
        <v>2.3699943282169698E-2</v>
      </c>
      <c r="E48" s="2">
        <v>4.0346353999537503E-2</v>
      </c>
      <c r="F48" s="2">
        <v>3.6472373216796399</v>
      </c>
      <c r="G48" s="2">
        <v>2.2786151692849499</v>
      </c>
      <c r="H48" s="2">
        <v>5.9313231092315304</v>
      </c>
      <c r="I48" s="2">
        <v>5.8043298402095501E-9</v>
      </c>
      <c r="J48" s="2">
        <v>8.3333592705865694E-8</v>
      </c>
      <c r="K48" s="2">
        <v>-0.53470827136412602</v>
      </c>
      <c r="L48" s="2">
        <v>0.150364625784557</v>
      </c>
      <c r="M48" s="4">
        <v>3.7643299129097601E-4</v>
      </c>
      <c r="N48" s="4">
        <v>1.64793998409605E-3</v>
      </c>
      <c r="O48" s="8" t="str">
        <f>IF(K48&lt;0,"Decreased in UC","Increased in UC")</f>
        <v>Decreased in UC</v>
      </c>
    </row>
    <row r="49" spans="1:15" x14ac:dyDescent="0.35">
      <c r="A49" s="15" t="s">
        <v>184</v>
      </c>
      <c r="B49" s="8">
        <v>70</v>
      </c>
      <c r="C49" s="8">
        <v>25</v>
      </c>
      <c r="D49" s="2">
        <v>2.1690440099173799E-2</v>
      </c>
      <c r="E49" s="2">
        <v>1.7124787811035999E-3</v>
      </c>
      <c r="F49" s="2">
        <v>0.415819573984827</v>
      </c>
      <c r="G49" s="2">
        <v>0.238282537719718</v>
      </c>
      <c r="H49" s="2">
        <v>0.70792418442148497</v>
      </c>
      <c r="I49" s="2">
        <v>7.4082253336399699E-4</v>
      </c>
      <c r="J49" s="2">
        <v>2.1552203686408902E-3</v>
      </c>
      <c r="K49" s="2">
        <v>1.3728641308801399</v>
      </c>
      <c r="L49" s="2">
        <v>0.38743017513741601</v>
      </c>
      <c r="M49" s="4">
        <v>3.94832805703293E-4</v>
      </c>
      <c r="N49" s="4">
        <v>1.69091440703367E-3</v>
      </c>
      <c r="O49" s="8" t="str">
        <f>IF(K49&lt;0,"Decreased in UC","Increased in UC")</f>
        <v>Increased in UC</v>
      </c>
    </row>
    <row r="50" spans="1:15" x14ac:dyDescent="0.35">
      <c r="A50" s="15" t="s">
        <v>180</v>
      </c>
      <c r="B50" s="8">
        <v>75</v>
      </c>
      <c r="C50" s="8">
        <v>41</v>
      </c>
      <c r="D50" s="2">
        <v>8.0518665719503696E-2</v>
      </c>
      <c r="E50" s="2">
        <v>2.80431757797696E-2</v>
      </c>
      <c r="F50" s="2">
        <v>0.69764579771123303</v>
      </c>
      <c r="G50" s="2">
        <v>0.43198370159101601</v>
      </c>
      <c r="H50" s="2">
        <v>1.1168129608541499</v>
      </c>
      <c r="I50" s="2">
        <v>0.117252949608473</v>
      </c>
      <c r="J50" s="2">
        <v>0.158173442089283</v>
      </c>
      <c r="K50" s="2">
        <v>1.1977261602665199</v>
      </c>
      <c r="L50" s="2">
        <v>0.33880968112036702</v>
      </c>
      <c r="M50" s="4">
        <v>4.0762060934085298E-4</v>
      </c>
      <c r="N50" s="4">
        <v>1.70853744766272E-3</v>
      </c>
      <c r="O50" s="8" t="str">
        <f>IF(K50&lt;0,"Decreased in UC","Increased in UC")</f>
        <v>Increased in UC</v>
      </c>
    </row>
    <row r="51" spans="1:15" x14ac:dyDescent="0.35">
      <c r="A51" s="15" t="s">
        <v>158</v>
      </c>
      <c r="B51" s="8">
        <v>32</v>
      </c>
      <c r="C51" s="8">
        <v>6</v>
      </c>
      <c r="D51" s="2">
        <v>5.2239848341371301E-3</v>
      </c>
      <c r="E51" s="2">
        <v>2.4383278548830901E-4</v>
      </c>
      <c r="F51" s="2">
        <v>0.237844020047147</v>
      </c>
      <c r="G51" s="2">
        <v>7.9252659071582895E-2</v>
      </c>
      <c r="H51" s="2">
        <v>0.59620382752596202</v>
      </c>
      <c r="I51" s="2">
        <v>7.78405319940008E-4</v>
      </c>
      <c r="J51" s="2">
        <v>2.1730481848325199E-3</v>
      </c>
      <c r="K51" s="2">
        <v>2.3449894442138302</v>
      </c>
      <c r="L51" s="2">
        <v>0.68314376022848899</v>
      </c>
      <c r="M51" s="4">
        <v>5.9772600462770797E-4</v>
      </c>
      <c r="N51" s="4">
        <v>2.4031025084011899E-3</v>
      </c>
      <c r="O51" s="8" t="str">
        <f>IF(K51&lt;0,"Decreased in UC","Increased in UC")</f>
        <v>Increased in UC</v>
      </c>
    </row>
    <row r="52" spans="1:15" x14ac:dyDescent="0.35">
      <c r="A52" s="15" t="s">
        <v>202</v>
      </c>
      <c r="B52" s="8">
        <v>77</v>
      </c>
      <c r="C52" s="8">
        <v>34</v>
      </c>
      <c r="D52" s="2">
        <v>7.2345149814937698E-2</v>
      </c>
      <c r="E52" s="2">
        <v>3.2095564030411798E-2</v>
      </c>
      <c r="F52" s="2">
        <v>0.52585185285934599</v>
      </c>
      <c r="G52" s="2">
        <v>0.31824198795390402</v>
      </c>
      <c r="H52" s="2">
        <v>0.85674382151116601</v>
      </c>
      <c r="I52" s="2">
        <v>8.5773169453160908E-3</v>
      </c>
      <c r="J52" s="2">
        <v>1.7414552585944799E-2</v>
      </c>
      <c r="K52" s="2">
        <v>1.22273712788258</v>
      </c>
      <c r="L52" s="2">
        <v>0.357686503339814</v>
      </c>
      <c r="M52" s="4">
        <v>6.2976493651234499E-4</v>
      </c>
      <c r="N52" s="4">
        <v>2.48127384985864E-3</v>
      </c>
      <c r="O52" s="8" t="str">
        <f>IF(K52&lt;0,"Decreased in UC","Increased in UC")</f>
        <v>Increased in UC</v>
      </c>
    </row>
    <row r="53" spans="1:15" x14ac:dyDescent="0.35">
      <c r="A53" s="15" t="s">
        <v>155</v>
      </c>
      <c r="B53" s="8">
        <v>32</v>
      </c>
      <c r="C53" s="8">
        <v>4</v>
      </c>
      <c r="D53" s="2">
        <v>6.54950705101908E-3</v>
      </c>
      <c r="E53" s="2">
        <v>1.8534886455527999E-4</v>
      </c>
      <c r="F53" s="2">
        <v>0.15662771980503701</v>
      </c>
      <c r="G53" s="2">
        <v>3.9407627353001302E-2</v>
      </c>
      <c r="H53" s="2">
        <v>0.45517721911412101</v>
      </c>
      <c r="I53" s="2">
        <v>5.8956049516252097E-5</v>
      </c>
      <c r="J53" s="2">
        <v>2.5213119048439698E-4</v>
      </c>
      <c r="K53" s="2">
        <v>2.84088981981732</v>
      </c>
      <c r="L53" s="2">
        <v>0.83532282776354905</v>
      </c>
      <c r="M53" s="4">
        <v>6.7152506604872798E-4</v>
      </c>
      <c r="N53" s="4">
        <v>2.5939301570901902E-3</v>
      </c>
      <c r="O53" s="8" t="str">
        <f>IF(K53&lt;0,"Decreased in UC","Increased in UC")</f>
        <v>Increased in UC</v>
      </c>
    </row>
    <row r="54" spans="1:15" x14ac:dyDescent="0.35">
      <c r="A54" s="15" t="s">
        <v>195</v>
      </c>
      <c r="B54" s="8">
        <v>67</v>
      </c>
      <c r="C54" s="8">
        <v>31</v>
      </c>
      <c r="D54" s="2">
        <v>2.32007663348574E-2</v>
      </c>
      <c r="E54" s="2">
        <v>2.8636757018926299E-3</v>
      </c>
      <c r="F54" s="2">
        <v>0.573828029284143</v>
      </c>
      <c r="G54" s="2">
        <v>0.34046410333244798</v>
      </c>
      <c r="H54" s="2">
        <v>0.95214067122510604</v>
      </c>
      <c r="I54" s="2">
        <v>2.4639822781949001E-2</v>
      </c>
      <c r="J54" s="2">
        <v>4.3828357337803103E-2</v>
      </c>
      <c r="K54" s="2">
        <v>1.2265571988222099</v>
      </c>
      <c r="L54" s="2">
        <v>0.36505155088883101</v>
      </c>
      <c r="M54" s="4">
        <v>7.7954848006656096E-4</v>
      </c>
      <c r="N54" s="4">
        <v>2.9532894340983198E-3</v>
      </c>
      <c r="O54" s="8" t="str">
        <f>IF(K54&lt;0,"Decreased in UC","Increased in UC")</f>
        <v>Increased in UC</v>
      </c>
    </row>
    <row r="55" spans="1:15" x14ac:dyDescent="0.35">
      <c r="A55" s="15" t="s">
        <v>223</v>
      </c>
      <c r="B55" s="8">
        <v>184</v>
      </c>
      <c r="C55" s="8">
        <v>152</v>
      </c>
      <c r="D55" s="2">
        <v>0.26003503832232799</v>
      </c>
      <c r="E55" s="2">
        <v>0.42555223093125599</v>
      </c>
      <c r="F55" s="2">
        <v>4.0265805536497901</v>
      </c>
      <c r="G55" s="2">
        <v>1.86368155231741</v>
      </c>
      <c r="H55" s="2">
        <v>9.6892610986902596</v>
      </c>
      <c r="I55" s="2">
        <v>7.4652070943552197E-5</v>
      </c>
      <c r="J55" s="2">
        <v>3.0010132519307998E-4</v>
      </c>
      <c r="K55" s="2">
        <v>-0.47444372177538902</v>
      </c>
      <c r="L55" s="2">
        <v>0.143668989948739</v>
      </c>
      <c r="M55" s="4">
        <v>9.5882082049048001E-4</v>
      </c>
      <c r="N55" s="4">
        <v>3.5530674676453999E-3</v>
      </c>
      <c r="O55" s="8" t="str">
        <f>IF(K55&lt;0,"Decreased in UC","Increased in UC")</f>
        <v>Decreased in UC</v>
      </c>
    </row>
    <row r="56" spans="1:15" x14ac:dyDescent="0.35">
      <c r="A56" s="15" t="s">
        <v>191</v>
      </c>
      <c r="B56" s="8">
        <v>47</v>
      </c>
      <c r="C56" s="8">
        <v>14</v>
      </c>
      <c r="D56" s="2">
        <v>2.9171343430481701E-2</v>
      </c>
      <c r="E56" s="2">
        <v>8.3410416055806002E-4</v>
      </c>
      <c r="F56" s="2">
        <v>0.36762687782685</v>
      </c>
      <c r="G56" s="2">
        <v>0.17961094266167599</v>
      </c>
      <c r="H56" s="2">
        <v>0.71142727011565499</v>
      </c>
      <c r="I56" s="2">
        <v>1.6788854329817401E-3</v>
      </c>
      <c r="J56" s="2">
        <v>4.1661231114732003E-3</v>
      </c>
      <c r="K56" s="2">
        <v>1.63965970807295</v>
      </c>
      <c r="L56" s="2">
        <v>0.497175539133142</v>
      </c>
      <c r="M56" s="4">
        <v>9.7393727539518704E-4</v>
      </c>
      <c r="N56" s="4">
        <v>3.5530674676453999E-3</v>
      </c>
      <c r="O56" s="8" t="str">
        <f>IF(K56&lt;0,"Decreased in UC","Increased in UC")</f>
        <v>Increased in UC</v>
      </c>
    </row>
    <row r="57" spans="1:15" x14ac:dyDescent="0.35">
      <c r="A57" s="15" t="s">
        <v>225</v>
      </c>
      <c r="B57" s="8">
        <v>161</v>
      </c>
      <c r="C57" s="8">
        <v>144</v>
      </c>
      <c r="D57" s="2">
        <v>0.57063152367991499</v>
      </c>
      <c r="E57" s="2">
        <v>0.87123917965676101</v>
      </c>
      <c r="F57" s="2">
        <v>3.5144273487121498</v>
      </c>
      <c r="G57" s="2">
        <v>1.9323380070304601</v>
      </c>
      <c r="H57" s="2">
        <v>6.6941840453802897</v>
      </c>
      <c r="I57" s="2">
        <v>5.6904233797209597E-6</v>
      </c>
      <c r="J57" s="2">
        <v>3.2679288552111801E-5</v>
      </c>
      <c r="K57" s="2">
        <v>-0.56722640079584397</v>
      </c>
      <c r="L57" s="2">
        <v>0.172980111184663</v>
      </c>
      <c r="M57" s="4">
        <v>1.0412311510497E-3</v>
      </c>
      <c r="N57" s="4">
        <v>3.7295006683053002E-3</v>
      </c>
      <c r="O57" s="8" t="str">
        <f>IF(K57&lt;0,"Decreased in UC","Increased in UC")</f>
        <v>Decreased in UC</v>
      </c>
    </row>
    <row r="58" spans="1:15" x14ac:dyDescent="0.35">
      <c r="A58" s="15" t="s">
        <v>163</v>
      </c>
      <c r="B58" s="8">
        <v>92</v>
      </c>
      <c r="C58" s="8">
        <v>40</v>
      </c>
      <c r="D58" s="2">
        <v>9.1480926537663307E-2</v>
      </c>
      <c r="E58" s="2">
        <v>3.7225162480381699E-2</v>
      </c>
      <c r="F58" s="2">
        <v>0.48957014633953999</v>
      </c>
      <c r="G58" s="2">
        <v>0.30441846334418099</v>
      </c>
      <c r="H58" s="2">
        <v>0.77861416837435105</v>
      </c>
      <c r="I58" s="2">
        <v>1.6024888998482599E-3</v>
      </c>
      <c r="J58" s="2">
        <v>4.0262533608687399E-3</v>
      </c>
      <c r="K58" s="2">
        <v>1.2021483760367999</v>
      </c>
      <c r="L58" s="2">
        <v>0.37106490130932201</v>
      </c>
      <c r="M58" s="4">
        <v>1.1964487257623E-3</v>
      </c>
      <c r="N58" s="4">
        <v>4.20893569598523E-3</v>
      </c>
      <c r="O58" s="8" t="str">
        <f>IF(K58&lt;0,"Decreased in UC","Increased in UC")</f>
        <v>Increased in UC</v>
      </c>
    </row>
    <row r="59" spans="1:15" x14ac:dyDescent="0.35">
      <c r="A59" s="15" t="s">
        <v>166</v>
      </c>
      <c r="B59" s="8">
        <v>48</v>
      </c>
      <c r="C59" s="8">
        <v>22</v>
      </c>
      <c r="D59" s="2">
        <v>1.0645601134750099E-2</v>
      </c>
      <c r="E59" s="2">
        <v>1.7664220768288301E-3</v>
      </c>
      <c r="F59" s="2">
        <v>0.59429977101534903</v>
      </c>
      <c r="G59" s="2">
        <v>0.325274035610775</v>
      </c>
      <c r="H59" s="2">
        <v>1.0588582537939</v>
      </c>
      <c r="I59" s="2">
        <v>8.0989999347894401E-2</v>
      </c>
      <c r="J59" s="2">
        <v>0.114640773724836</v>
      </c>
      <c r="K59" s="2">
        <v>1.23653127594528</v>
      </c>
      <c r="L59" s="2">
        <v>0.38642910688382798</v>
      </c>
      <c r="M59" s="4">
        <v>1.3747925539831E-3</v>
      </c>
      <c r="N59" s="4">
        <v>4.7514760199064898E-3</v>
      </c>
      <c r="O59" s="8" t="str">
        <f>IF(K59&lt;0,"Decreased in UC","Increased in UC")</f>
        <v>Increased in UC</v>
      </c>
    </row>
    <row r="60" spans="1:15" x14ac:dyDescent="0.35">
      <c r="A60" s="15" t="s">
        <v>264</v>
      </c>
      <c r="B60" s="8">
        <v>90</v>
      </c>
      <c r="C60" s="8">
        <v>82</v>
      </c>
      <c r="D60" s="2">
        <v>1.7909645420008401E-2</v>
      </c>
      <c r="E60" s="2">
        <v>1.0491626768450901E-2</v>
      </c>
      <c r="F60" s="2">
        <v>1.5895872052525</v>
      </c>
      <c r="G60" s="2">
        <v>1.0372515217420999</v>
      </c>
      <c r="H60" s="2">
        <v>2.4415528687381398</v>
      </c>
      <c r="I60" s="2">
        <v>2.9502702772132901E-2</v>
      </c>
      <c r="J60" s="2">
        <v>5.1565593540858302E-2</v>
      </c>
      <c r="K60" s="2">
        <v>0.52402875253786296</v>
      </c>
      <c r="L60" s="2">
        <v>0.166108701196065</v>
      </c>
      <c r="M60" s="4">
        <v>1.6064454566409E-3</v>
      </c>
      <c r="N60" s="4">
        <v>5.4563750854872096E-3</v>
      </c>
      <c r="O60" s="8" t="str">
        <f>IF(K60&lt;0,"Decreased in UC","Increased in UC")</f>
        <v>Increased in UC</v>
      </c>
    </row>
    <row r="61" spans="1:15" x14ac:dyDescent="0.35">
      <c r="A61" s="15" t="s">
        <v>282</v>
      </c>
      <c r="B61" s="8">
        <v>93</v>
      </c>
      <c r="C61" s="8">
        <v>92</v>
      </c>
      <c r="D61" s="2">
        <v>0.34364908295542301</v>
      </c>
      <c r="E61" s="2">
        <v>0.14710051243597699</v>
      </c>
      <c r="F61" s="2">
        <v>1.93215568668948</v>
      </c>
      <c r="G61" s="2">
        <v>1.2598685809246799</v>
      </c>
      <c r="H61" s="2">
        <v>2.9749295940222802</v>
      </c>
      <c r="I61" s="2">
        <v>1.9480266477819501E-3</v>
      </c>
      <c r="J61" s="2">
        <v>4.7175103157129196E-3</v>
      </c>
      <c r="K61" s="2">
        <v>0.88665917494084201</v>
      </c>
      <c r="L61" s="2">
        <v>0.28524721153180999</v>
      </c>
      <c r="M61" s="4">
        <v>1.8811055997645101E-3</v>
      </c>
      <c r="N61" s="4">
        <v>6.2809797144679396E-3</v>
      </c>
      <c r="O61" s="8" t="str">
        <f>IF(K61&lt;0,"Decreased in UC","Increased in UC")</f>
        <v>Increased in UC</v>
      </c>
    </row>
    <row r="62" spans="1:15" x14ac:dyDescent="0.35">
      <c r="A62" s="15" t="s">
        <v>252</v>
      </c>
      <c r="B62" s="8">
        <v>74</v>
      </c>
      <c r="C62" s="8">
        <v>98</v>
      </c>
      <c r="D62" s="2">
        <v>0.84173646859502205</v>
      </c>
      <c r="E62" s="2">
        <v>1.4161925062359899</v>
      </c>
      <c r="F62" s="2">
        <v>3.2267742682233398</v>
      </c>
      <c r="G62" s="2">
        <v>2.0802823414879299</v>
      </c>
      <c r="H62" s="2">
        <v>5.0416860723078996</v>
      </c>
      <c r="I62" s="2">
        <v>3.2951753784285303E-8</v>
      </c>
      <c r="J62" s="2">
        <v>4.1395640691508402E-7</v>
      </c>
      <c r="K62" s="2">
        <v>-0.905995150103731</v>
      </c>
      <c r="L62" s="2">
        <v>0.29481839912892899</v>
      </c>
      <c r="M62" s="4">
        <v>2.1187462947236399E-3</v>
      </c>
      <c r="N62" s="4">
        <v>6.9565503343426097E-3</v>
      </c>
      <c r="O62" s="8" t="str">
        <f>IF(K62&lt;0,"Decreased in UC","Increased in UC")</f>
        <v>Decreased in UC</v>
      </c>
    </row>
    <row r="63" spans="1:15" x14ac:dyDescent="0.35">
      <c r="A63" s="15" t="s">
        <v>198</v>
      </c>
      <c r="B63" s="8">
        <v>64</v>
      </c>
      <c r="C63" s="8">
        <v>38</v>
      </c>
      <c r="D63" s="2">
        <v>0.26678208447409901</v>
      </c>
      <c r="E63" s="2">
        <v>7.3688079650283997E-2</v>
      </c>
      <c r="F63" s="2">
        <v>0.792140105087482</v>
      </c>
      <c r="G63" s="2">
        <v>0.48227502641388198</v>
      </c>
      <c r="H63" s="2">
        <v>1.28957097549946</v>
      </c>
      <c r="I63" s="2">
        <v>0.350486460617706</v>
      </c>
      <c r="J63" s="2">
        <v>0.41439869755387598</v>
      </c>
      <c r="K63" s="2">
        <v>1.0988453554625299</v>
      </c>
      <c r="L63" s="2">
        <v>0.36036950285098002</v>
      </c>
      <c r="M63" s="4">
        <v>2.2943754106192799E-3</v>
      </c>
      <c r="N63" s="4">
        <v>7.4097041949507799E-3</v>
      </c>
      <c r="O63" s="8" t="str">
        <f>IF(K63&lt;0,"Decreased in UC","Increased in UC")</f>
        <v>Increased in UC</v>
      </c>
    </row>
    <row r="64" spans="1:15" x14ac:dyDescent="0.35">
      <c r="A64" s="15" t="s">
        <v>161</v>
      </c>
      <c r="B64" s="8">
        <v>35</v>
      </c>
      <c r="C64" s="8">
        <v>5</v>
      </c>
      <c r="D64" s="2">
        <v>3.4426397137296803E-2</v>
      </c>
      <c r="E64" s="2">
        <v>4.8129907394448397E-4</v>
      </c>
      <c r="F64" s="2">
        <v>0.177373438259112</v>
      </c>
      <c r="G64" s="2">
        <v>5.29815610618245E-2</v>
      </c>
      <c r="H64" s="2">
        <v>0.46965316600366902</v>
      </c>
      <c r="I64" s="2">
        <v>6.1842331352816694E-5</v>
      </c>
      <c r="J64" s="2">
        <v>2.5475331984809802E-4</v>
      </c>
      <c r="K64" s="2">
        <v>2.5497464967026899</v>
      </c>
      <c r="L64" s="2">
        <v>0.84214278657372399</v>
      </c>
      <c r="M64" s="4">
        <v>2.46431514703516E-3</v>
      </c>
      <c r="N64" s="4">
        <v>7.8301626446117094E-3</v>
      </c>
      <c r="O64" s="8" t="str">
        <f>IF(K64&lt;0,"Decreased in UC","Increased in UC")</f>
        <v>Increased in UC</v>
      </c>
    </row>
    <row r="65" spans="1:15" x14ac:dyDescent="0.35">
      <c r="A65" s="15" t="s">
        <v>279</v>
      </c>
      <c r="B65" s="8">
        <v>182</v>
      </c>
      <c r="C65" s="8">
        <v>155</v>
      </c>
      <c r="D65" s="2">
        <v>0.46008579038553199</v>
      </c>
      <c r="E65" s="2">
        <v>0.22961774205538199</v>
      </c>
      <c r="F65" s="2">
        <v>6.5038302648568997</v>
      </c>
      <c r="G65" s="2">
        <v>2.6725531666535201</v>
      </c>
      <c r="H65" s="2">
        <v>19.1391351426714</v>
      </c>
      <c r="I65" s="2">
        <v>7.6757595807308803E-7</v>
      </c>
      <c r="J65" s="2">
        <v>6.1713107029076303E-6</v>
      </c>
      <c r="K65" s="2">
        <v>0.422253299146582</v>
      </c>
      <c r="L65" s="2">
        <v>0.14061634588754299</v>
      </c>
      <c r="M65" s="4">
        <v>2.6744232073223598E-3</v>
      </c>
      <c r="N65" s="4">
        <v>8.3628789181350097E-3</v>
      </c>
      <c r="O65" s="8" t="str">
        <f>IF(K65&lt;0,"Decreased in UC","Increased in UC")</f>
        <v>Increased in UC</v>
      </c>
    </row>
    <row r="66" spans="1:15" x14ac:dyDescent="0.35">
      <c r="A66" s="15" t="s">
        <v>281</v>
      </c>
      <c r="B66" s="8">
        <v>52</v>
      </c>
      <c r="C66" s="8">
        <v>42</v>
      </c>
      <c r="D66" s="2">
        <v>1.8633658738823899E-2</v>
      </c>
      <c r="E66" s="2">
        <v>5.36526454528914E-3</v>
      </c>
      <c r="F66" s="2">
        <v>1.1940122603294301</v>
      </c>
      <c r="G66" s="2">
        <v>0.72581607395789705</v>
      </c>
      <c r="H66" s="2">
        <v>1.9576564954445399</v>
      </c>
      <c r="I66" s="2">
        <v>0.472483124882766</v>
      </c>
      <c r="J66" s="2">
        <v>0.53055367654433505</v>
      </c>
      <c r="K66" s="2">
        <v>0.83182425281373296</v>
      </c>
      <c r="L66" s="2">
        <v>0.27796990634006102</v>
      </c>
      <c r="M66" s="4">
        <v>2.7670492353446502E-3</v>
      </c>
      <c r="N66" s="4">
        <v>8.5173234275452599E-3</v>
      </c>
      <c r="O66" s="8" t="str">
        <f>IF(K66&lt;0,"Decreased in UC","Increased in UC")</f>
        <v>Increased in UC</v>
      </c>
    </row>
    <row r="67" spans="1:15" x14ac:dyDescent="0.35">
      <c r="A67" s="15" t="s">
        <v>256</v>
      </c>
      <c r="B67" s="8">
        <v>45</v>
      </c>
      <c r="C67" s="8">
        <v>79</v>
      </c>
      <c r="D67" s="2">
        <v>0.22293206545043501</v>
      </c>
      <c r="E67" s="2">
        <v>0.62248995879469504</v>
      </c>
      <c r="F67" s="2">
        <v>3.9026060542041199</v>
      </c>
      <c r="G67" s="2">
        <v>2.4410226684316099</v>
      </c>
      <c r="H67" s="2">
        <v>6.3040341200689003</v>
      </c>
      <c r="I67" s="2">
        <v>1.5246210071104501E-9</v>
      </c>
      <c r="J67" s="2">
        <v>3.0644882242919999E-8</v>
      </c>
      <c r="K67" s="2">
        <v>-1.14755242994243</v>
      </c>
      <c r="L67" s="2">
        <v>0.38790766931193699</v>
      </c>
      <c r="M67" s="4">
        <v>3.0932752501493499E-3</v>
      </c>
      <c r="N67" s="4">
        <v>9.3284844792820894E-3</v>
      </c>
      <c r="O67" s="8" t="str">
        <f>IF(K67&lt;0,"Decreased in UC","Increased in UC")</f>
        <v>Decreased in UC</v>
      </c>
    </row>
    <row r="68" spans="1:15" x14ac:dyDescent="0.35">
      <c r="A68" s="15" t="s">
        <v>283</v>
      </c>
      <c r="B68" s="8">
        <v>29</v>
      </c>
      <c r="C68" s="8">
        <v>3</v>
      </c>
      <c r="D68" s="2">
        <v>2.1745997499033102E-3</v>
      </c>
      <c r="E68" s="2">
        <v>1.8649797362916499E-4</v>
      </c>
      <c r="F68" s="2">
        <v>0.13079422120609699</v>
      </c>
      <c r="G68" s="2">
        <v>2.5000126216975799E-2</v>
      </c>
      <c r="H68" s="2">
        <v>0.43379416530203402</v>
      </c>
      <c r="I68" s="2">
        <v>5.4199555049228097E-5</v>
      </c>
      <c r="J68" s="2">
        <v>2.37456036534878E-4</v>
      </c>
      <c r="K68" s="2">
        <v>2.3870717027533499</v>
      </c>
      <c r="L68" s="2">
        <v>0.80776960444428803</v>
      </c>
      <c r="M68" s="4">
        <v>3.12527906412496E-3</v>
      </c>
      <c r="N68" s="4">
        <v>9.3284844792820894E-3</v>
      </c>
      <c r="O68" s="8" t="str">
        <f>IF(K68&lt;0,"Decreased in UC","Increased in UC")</f>
        <v>Increased in UC</v>
      </c>
    </row>
    <row r="69" spans="1:15" x14ac:dyDescent="0.35">
      <c r="A69" s="15" t="s">
        <v>200</v>
      </c>
      <c r="B69" s="8">
        <v>182</v>
      </c>
      <c r="C69" s="8">
        <v>121</v>
      </c>
      <c r="D69" s="2">
        <v>0.77728135991840297</v>
      </c>
      <c r="E69" s="2">
        <v>0.32073394225805202</v>
      </c>
      <c r="F69" s="2">
        <v>0.76510716239707699</v>
      </c>
      <c r="G69" s="2">
        <v>0.45929479355684399</v>
      </c>
      <c r="H69" s="2">
        <v>1.27742501843172</v>
      </c>
      <c r="I69" s="2">
        <v>0.32110265588157999</v>
      </c>
      <c r="J69" s="2">
        <v>0.38190315877039999</v>
      </c>
      <c r="K69" s="2">
        <v>0.64079071336690097</v>
      </c>
      <c r="L69" s="2">
        <v>0.220666495739931</v>
      </c>
      <c r="M69" s="4">
        <v>3.6856038269679199E-3</v>
      </c>
      <c r="N69" s="4">
        <v>1.0836775431532501E-2</v>
      </c>
      <c r="O69" s="8" t="str">
        <f>IF(K69&lt;0,"Decreased in UC","Increased in UC")</f>
        <v>Increased in UC</v>
      </c>
    </row>
    <row r="70" spans="1:15" x14ac:dyDescent="0.35">
      <c r="A70" s="15" t="s">
        <v>183</v>
      </c>
      <c r="B70" s="8">
        <v>49</v>
      </c>
      <c r="C70" s="8">
        <v>12</v>
      </c>
      <c r="D70" s="2">
        <v>1.09250083538E-2</v>
      </c>
      <c r="E70" s="2">
        <v>6.4449468107392503E-4</v>
      </c>
      <c r="F70" s="2">
        <v>0.29504011438335698</v>
      </c>
      <c r="G70" s="2">
        <v>0.137573241708349</v>
      </c>
      <c r="H70" s="2">
        <v>0.58855388363724104</v>
      </c>
      <c r="I70" s="2">
        <v>1.90375582788932E-4</v>
      </c>
      <c r="J70" s="2">
        <v>6.9573622073773405E-4</v>
      </c>
      <c r="K70" s="2">
        <v>1.4974529413433599</v>
      </c>
      <c r="L70" s="2">
        <v>0.51686864138378896</v>
      </c>
      <c r="M70" s="4">
        <v>3.7655350237373298E-3</v>
      </c>
      <c r="N70" s="4">
        <v>1.0908976465827299E-2</v>
      </c>
      <c r="O70" s="8" t="str">
        <f>IF(K70&lt;0,"Decreased in UC","Increased in UC")</f>
        <v>Increased in UC</v>
      </c>
    </row>
    <row r="71" spans="1:15" x14ac:dyDescent="0.35">
      <c r="A71" s="15" t="s">
        <v>175</v>
      </c>
      <c r="B71" s="8">
        <v>25</v>
      </c>
      <c r="C71" s="8">
        <v>6</v>
      </c>
      <c r="D71" s="2">
        <v>1.4289812093873E-3</v>
      </c>
      <c r="E71" s="2">
        <v>3.3206434918967801E-4</v>
      </c>
      <c r="F71" s="2">
        <v>0.31515312004761997</v>
      </c>
      <c r="G71" s="2">
        <v>0.103184347117055</v>
      </c>
      <c r="H71" s="2">
        <v>0.81215971312759705</v>
      </c>
      <c r="I71" s="2">
        <v>1.2360107872942099E-2</v>
      </c>
      <c r="J71" s="2">
        <v>2.3660777928203501E-2</v>
      </c>
      <c r="K71" s="2">
        <v>1.72965844208617</v>
      </c>
      <c r="L71" s="2">
        <v>0.59863104890598995</v>
      </c>
      <c r="M71" s="4">
        <v>3.8603129744276799E-3</v>
      </c>
      <c r="N71" s="4">
        <v>1.1021473274815299E-2</v>
      </c>
      <c r="O71" s="8" t="str">
        <f>IF(K71&lt;0,"Decreased in UC","Increased in UC")</f>
        <v>Increased in UC</v>
      </c>
    </row>
    <row r="72" spans="1:15" x14ac:dyDescent="0.35">
      <c r="A72" s="15" t="s">
        <v>197</v>
      </c>
      <c r="B72" s="8">
        <v>76</v>
      </c>
      <c r="C72" s="8">
        <v>27</v>
      </c>
      <c r="D72" s="2">
        <v>3.85394352470513E-2</v>
      </c>
      <c r="E72" s="2">
        <v>1.0148554890637601E-2</v>
      </c>
      <c r="F72" s="2">
        <v>0.40389734133525701</v>
      </c>
      <c r="G72" s="2">
        <v>0.23551149125815099</v>
      </c>
      <c r="H72" s="2">
        <v>0.67741391982544297</v>
      </c>
      <c r="I72" s="2">
        <v>2.7979955128440897E-4</v>
      </c>
      <c r="J72" s="2">
        <v>9.8666157558186299E-4</v>
      </c>
      <c r="K72" s="2">
        <v>1.18237841029652</v>
      </c>
      <c r="L72" s="2">
        <v>0.40986099095873502</v>
      </c>
      <c r="M72" s="4">
        <v>3.9162772132017602E-3</v>
      </c>
      <c r="N72" s="4">
        <v>1.1021523014296399E-2</v>
      </c>
      <c r="O72" s="8" t="str">
        <f>IF(K72&lt;0,"Decreased in UC","Increased in UC")</f>
        <v>Increased in UC</v>
      </c>
    </row>
    <row r="73" spans="1:15" x14ac:dyDescent="0.35">
      <c r="A73" s="15" t="s">
        <v>231</v>
      </c>
      <c r="B73" s="8">
        <v>78</v>
      </c>
      <c r="C73" s="8">
        <v>91</v>
      </c>
      <c r="D73" s="2">
        <v>0.101701293388157</v>
      </c>
      <c r="E73" s="2">
        <v>0.14838566695418001</v>
      </c>
      <c r="F73" s="2">
        <v>2.4938700496044901</v>
      </c>
      <c r="G73" s="2">
        <v>1.6168079902347401</v>
      </c>
      <c r="H73" s="2">
        <v>3.8670933693515801</v>
      </c>
      <c r="I73" s="2">
        <v>1.8987983214414399E-5</v>
      </c>
      <c r="J73" s="2">
        <v>9.0871062526126195E-5</v>
      </c>
      <c r="K73" s="2">
        <v>-0.70039593976154302</v>
      </c>
      <c r="L73" s="2">
        <v>0.24924422374460201</v>
      </c>
      <c r="M73" s="4">
        <v>4.9529352731105796E-3</v>
      </c>
      <c r="N73" s="4">
        <v>1.3742651391588499E-2</v>
      </c>
      <c r="O73" s="8" t="str">
        <f>IF(K73&lt;0,"Decreased in UC","Increased in UC")</f>
        <v>Decreased in UC</v>
      </c>
    </row>
    <row r="74" spans="1:15" x14ac:dyDescent="0.35">
      <c r="A74" s="15" t="s">
        <v>189</v>
      </c>
      <c r="B74" s="8">
        <v>42</v>
      </c>
      <c r="C74" s="8">
        <v>18</v>
      </c>
      <c r="D74" s="2">
        <v>1.01912809368717E-2</v>
      </c>
      <c r="E74" s="2">
        <v>1.4769314820626499E-3</v>
      </c>
      <c r="F74" s="2">
        <v>0.55824901551616701</v>
      </c>
      <c r="G74" s="2">
        <v>0.28952230746178398</v>
      </c>
      <c r="H74" s="2">
        <v>1.0401753173267501</v>
      </c>
      <c r="I74" s="2">
        <v>6.3505815104113697E-2</v>
      </c>
      <c r="J74" s="2">
        <v>9.6702036635809493E-2</v>
      </c>
      <c r="K74" s="2">
        <v>1.28833800283362</v>
      </c>
      <c r="L74" s="2">
        <v>0.46115171459314702</v>
      </c>
      <c r="M74" s="4">
        <v>5.2102346718512198E-3</v>
      </c>
      <c r="N74" s="4">
        <v>1.42557809771485E-2</v>
      </c>
      <c r="O74" s="8" t="str">
        <f>IF(K74&lt;0,"Decreased in UC","Increased in UC")</f>
        <v>Increased in UC</v>
      </c>
    </row>
    <row r="75" spans="1:15" x14ac:dyDescent="0.35">
      <c r="A75" s="15" t="s">
        <v>266</v>
      </c>
      <c r="B75" s="8">
        <v>123</v>
      </c>
      <c r="C75" s="8">
        <v>98</v>
      </c>
      <c r="D75" s="2">
        <v>0.86332901612754598</v>
      </c>
      <c r="E75" s="2">
        <v>0.220884205049663</v>
      </c>
      <c r="F75" s="2">
        <v>1.32693315351721</v>
      </c>
      <c r="G75" s="2">
        <v>0.86391601851347299</v>
      </c>
      <c r="H75" s="2">
        <v>2.04479543069281</v>
      </c>
      <c r="I75" s="2">
        <v>0.178739298083399</v>
      </c>
      <c r="J75" s="2">
        <v>0.228831840221421</v>
      </c>
      <c r="K75" s="2">
        <v>0.80912484271771201</v>
      </c>
      <c r="L75" s="2">
        <v>0.292387769831707</v>
      </c>
      <c r="M75" s="4">
        <v>5.65226157441412E-3</v>
      </c>
      <c r="N75" s="4">
        <v>1.5253363426843599E-2</v>
      </c>
      <c r="O75" s="8" t="str">
        <f>IF(K75&lt;0,"Decreased in UC","Increased in UC")</f>
        <v>Increased in UC</v>
      </c>
    </row>
    <row r="76" spans="1:15" x14ac:dyDescent="0.35">
      <c r="A76" s="15" t="s">
        <v>238</v>
      </c>
      <c r="B76" s="8">
        <v>182</v>
      </c>
      <c r="C76" s="8">
        <v>160</v>
      </c>
      <c r="D76" s="2">
        <v>0.81188131997246304</v>
      </c>
      <c r="E76" s="2">
        <v>0.75994964695300105</v>
      </c>
      <c r="F76" s="2">
        <v>40.187128136929999</v>
      </c>
      <c r="G76" s="2">
        <v>6.7028893220607397</v>
      </c>
      <c r="H76" s="2">
        <v>1628.72051926219</v>
      </c>
      <c r="I76" s="2">
        <v>6.4379237940795105E-11</v>
      </c>
      <c r="J76" s="2">
        <v>2.1567044710166299E-9</v>
      </c>
      <c r="K76" s="2">
        <v>-0.45771050064034502</v>
      </c>
      <c r="L76" s="2">
        <v>0.16939866746063301</v>
      </c>
      <c r="M76" s="4">
        <v>6.89295126417844E-3</v>
      </c>
      <c r="N76" s="4">
        <v>1.8350154041123699E-2</v>
      </c>
      <c r="O76" s="8" t="str">
        <f>IF(K76&lt;0,"Decreased in UC","Increased in UC")</f>
        <v>Decreased in UC</v>
      </c>
    </row>
    <row r="77" spans="1:15" x14ac:dyDescent="0.35">
      <c r="A77" s="15" t="s">
        <v>277</v>
      </c>
      <c r="B77" s="8">
        <v>204</v>
      </c>
      <c r="C77" s="8">
        <v>156</v>
      </c>
      <c r="D77" s="2">
        <v>0.28083383072648999</v>
      </c>
      <c r="E77" s="2">
        <v>0.196071662753141</v>
      </c>
      <c r="F77" s="2">
        <v>3.6601072328981301</v>
      </c>
      <c r="G77" s="2">
        <v>1.32864043750119</v>
      </c>
      <c r="H77" s="2">
        <v>12.5658967178193</v>
      </c>
      <c r="I77" s="2">
        <v>5.7605965766241701E-3</v>
      </c>
      <c r="J77" s="2">
        <v>1.2317871403207E-2</v>
      </c>
      <c r="K77" s="2">
        <v>0.35234007317691801</v>
      </c>
      <c r="L77" s="2">
        <v>0.131484348733891</v>
      </c>
      <c r="M77" s="4">
        <v>7.3685717723781501E-3</v>
      </c>
      <c r="N77" s="4">
        <v>1.93547818554466E-2</v>
      </c>
      <c r="O77" s="8" t="str">
        <f>IF(K77&lt;0,"Decreased in UC","Increased in UC")</f>
        <v>Increased in UC</v>
      </c>
    </row>
    <row r="78" spans="1:15" x14ac:dyDescent="0.35">
      <c r="A78" s="15" t="s">
        <v>275</v>
      </c>
      <c r="B78" s="8">
        <v>40</v>
      </c>
      <c r="C78" s="8">
        <v>63</v>
      </c>
      <c r="D78" s="2">
        <v>0.187831381722459</v>
      </c>
      <c r="E78" s="2">
        <v>0.43603362257492301</v>
      </c>
      <c r="F78" s="2">
        <v>3.01229699904601</v>
      </c>
      <c r="G78" s="2">
        <v>1.84931603503246</v>
      </c>
      <c r="H78" s="2">
        <v>4.9527041708325896</v>
      </c>
      <c r="I78" s="2">
        <v>2.6559984349296099E-6</v>
      </c>
      <c r="J78" s="2">
        <v>1.77951895140284E-5</v>
      </c>
      <c r="K78" s="2">
        <v>-0.83496071961984297</v>
      </c>
      <c r="L78" s="2">
        <v>0.31325049113953501</v>
      </c>
      <c r="M78" s="4">
        <v>7.6880109845149898E-3</v>
      </c>
      <c r="N78" s="4">
        <v>1.9669326804538399E-2</v>
      </c>
      <c r="O78" s="8" t="str">
        <f>IF(K78&lt;0,"Decreased in UC","Increased in UC")</f>
        <v>Decreased in UC</v>
      </c>
    </row>
    <row r="79" spans="1:15" x14ac:dyDescent="0.35">
      <c r="A79" s="15" t="s">
        <v>226</v>
      </c>
      <c r="B79" s="8">
        <v>84</v>
      </c>
      <c r="C79" s="8">
        <v>110</v>
      </c>
      <c r="D79" s="2">
        <v>4.5065653868550402E-2</v>
      </c>
      <c r="E79" s="2">
        <v>5.6112236663057799E-2</v>
      </c>
      <c r="F79" s="2">
        <v>3.68416366786475</v>
      </c>
      <c r="G79" s="2">
        <v>2.3605691048180302</v>
      </c>
      <c r="H79" s="2">
        <v>5.8057339045869298</v>
      </c>
      <c r="I79" s="2">
        <v>9.554060986227781E-10</v>
      </c>
      <c r="J79" s="2">
        <v>2.1337402869241999E-8</v>
      </c>
      <c r="K79" s="2">
        <v>-0.55893608295867703</v>
      </c>
      <c r="L79" s="2">
        <v>0.20964359679271599</v>
      </c>
      <c r="M79" s="4">
        <v>7.6731104306590999E-3</v>
      </c>
      <c r="N79" s="4">
        <v>1.9669326804538399E-2</v>
      </c>
      <c r="O79" s="8" t="str">
        <f>IF(K79&lt;0,"Decreased in UC","Increased in UC")</f>
        <v>Decreased in UC</v>
      </c>
    </row>
    <row r="80" spans="1:15" x14ac:dyDescent="0.35">
      <c r="A80" s="15" t="s">
        <v>272</v>
      </c>
      <c r="B80" s="8">
        <v>16</v>
      </c>
      <c r="C80" s="8">
        <v>27</v>
      </c>
      <c r="D80" s="2">
        <v>3.5988461262989303E-2</v>
      </c>
      <c r="E80" s="2">
        <v>0.227817069980707</v>
      </c>
      <c r="F80" s="2">
        <v>2.6628212886949698</v>
      </c>
      <c r="G80" s="2">
        <v>1.32700440063378</v>
      </c>
      <c r="H80" s="2">
        <v>5.5028007954870404</v>
      </c>
      <c r="I80" s="2">
        <v>3.0461966999424301E-3</v>
      </c>
      <c r="J80" s="2">
        <v>7.1195992638189397E-3</v>
      </c>
      <c r="K80" s="2">
        <v>-1.76356539278652</v>
      </c>
      <c r="L80" s="2">
        <v>0.67786539652173206</v>
      </c>
      <c r="M80" s="4">
        <v>9.2777726238300103E-3</v>
      </c>
      <c r="N80" s="4">
        <v>2.3432323165314201E-2</v>
      </c>
      <c r="O80" s="8" t="str">
        <f>IF(K80&lt;0,"Decreased in UC","Increased in UC")</f>
        <v>Decreased in UC</v>
      </c>
    </row>
    <row r="81" spans="1:15" x14ac:dyDescent="0.35">
      <c r="A81" s="15" t="s">
        <v>178</v>
      </c>
      <c r="B81" s="8">
        <v>25</v>
      </c>
      <c r="C81" s="8">
        <v>6</v>
      </c>
      <c r="D81" s="2">
        <v>2.0763290378407202E-3</v>
      </c>
      <c r="E81" s="2">
        <v>2.5356661125116897E-4</v>
      </c>
      <c r="F81" s="2">
        <v>0.31515312004761997</v>
      </c>
      <c r="G81" s="2">
        <v>0.103184347117055</v>
      </c>
      <c r="H81" s="2">
        <v>0.81215971312759705</v>
      </c>
      <c r="I81" s="2">
        <v>1.2360107872942099E-2</v>
      </c>
      <c r="J81" s="2">
        <v>2.3660777928203501E-2</v>
      </c>
      <c r="K81" s="2">
        <v>1.6025034534802101</v>
      </c>
      <c r="L81" s="2">
        <v>0.61863329145217705</v>
      </c>
      <c r="M81" s="4">
        <v>9.5866371210648893E-3</v>
      </c>
      <c r="N81" s="4">
        <v>2.39059178841745E-2</v>
      </c>
      <c r="O81" s="8" t="str">
        <f>IF(K81&lt;0,"Decreased in UC","Increased in UC")</f>
        <v>Increased in UC</v>
      </c>
    </row>
    <row r="82" spans="1:15" x14ac:dyDescent="0.35">
      <c r="A82" s="15" t="s">
        <v>278</v>
      </c>
      <c r="B82" s="8">
        <v>187</v>
      </c>
      <c r="C82" s="8">
        <v>155</v>
      </c>
      <c r="D82" s="2">
        <v>0.48263023714093001</v>
      </c>
      <c r="E82" s="2">
        <v>0.26607936121159698</v>
      </c>
      <c r="F82" s="2">
        <v>5.6433040241557002</v>
      </c>
      <c r="G82" s="2">
        <v>2.3000930173481899</v>
      </c>
      <c r="H82" s="2">
        <v>16.697566873870599</v>
      </c>
      <c r="I82" s="2">
        <v>1.1946135988016101E-5</v>
      </c>
      <c r="J82" s="2">
        <v>6.0029333339781E-5</v>
      </c>
      <c r="K82" s="2">
        <v>0.37735497636637</v>
      </c>
      <c r="L82" s="2">
        <v>0.14931095767681099</v>
      </c>
      <c r="M82" s="4">
        <v>1.1494021693966501E-2</v>
      </c>
      <c r="N82" s="4">
        <v>2.8304028421392499E-2</v>
      </c>
      <c r="O82" s="8" t="str">
        <f>IF(K82&lt;0,"Decreased in UC","Increased in UC")</f>
        <v>Increased in UC</v>
      </c>
    </row>
    <row r="83" spans="1:15" x14ac:dyDescent="0.35">
      <c r="A83" s="15" t="s">
        <v>186</v>
      </c>
      <c r="B83" s="8">
        <v>26</v>
      </c>
      <c r="C83" s="8">
        <v>9</v>
      </c>
      <c r="D83" s="2">
        <v>2.4972190099694898E-3</v>
      </c>
      <c r="E83" s="2">
        <v>4.3872298513845899E-4</v>
      </c>
      <c r="F83" s="2">
        <v>0.46088039959450899</v>
      </c>
      <c r="G83" s="2">
        <v>0.184447795732924</v>
      </c>
      <c r="H83" s="2">
        <v>1.05134834471588</v>
      </c>
      <c r="I83" s="2">
        <v>5.0029301606043797E-2</v>
      </c>
      <c r="J83" s="2">
        <v>7.8903013390004995E-2</v>
      </c>
      <c r="K83" s="2">
        <v>1.3879834460854401</v>
      </c>
      <c r="L83" s="2">
        <v>0.55464204749540102</v>
      </c>
      <c r="M83" s="4">
        <v>1.23324825015036E-2</v>
      </c>
      <c r="N83" s="4">
        <v>2.999381546662E-2</v>
      </c>
      <c r="O83" s="8" t="str">
        <f>IF(K83&lt;0,"Decreased in UC","Increased in UC")</f>
        <v>Increased in UC</v>
      </c>
    </row>
    <row r="84" spans="1:15" x14ac:dyDescent="0.35">
      <c r="A84" s="15" t="s">
        <v>259</v>
      </c>
      <c r="B84" s="8">
        <v>82</v>
      </c>
      <c r="C84" s="8">
        <v>87</v>
      </c>
      <c r="D84" s="2">
        <v>0.179029251569505</v>
      </c>
      <c r="E84" s="2">
        <v>0.20584087877289101</v>
      </c>
      <c r="F84" s="2">
        <v>2.08919758118786</v>
      </c>
      <c r="G84" s="2">
        <v>1.35851920420006</v>
      </c>
      <c r="H84" s="2">
        <v>3.2258809525287799</v>
      </c>
      <c r="I84" s="2">
        <v>4.2609726630541702E-4</v>
      </c>
      <c r="J84" s="2">
        <v>1.3594531829744299E-3</v>
      </c>
      <c r="K84" s="2">
        <v>-0.597307368297463</v>
      </c>
      <c r="L84" s="2">
        <v>0.24415828916295901</v>
      </c>
      <c r="M84" s="4">
        <v>1.44293228794141E-2</v>
      </c>
      <c r="N84" s="4">
        <v>3.4665568381031499E-2</v>
      </c>
      <c r="O84" s="8" t="str">
        <f>IF(K84&lt;0,"Decreased in UC","Increased in UC")</f>
        <v>Decreased in UC</v>
      </c>
    </row>
    <row r="85" spans="1:15" x14ac:dyDescent="0.35">
      <c r="A85" s="15" t="s">
        <v>235</v>
      </c>
      <c r="B85" s="8">
        <v>136</v>
      </c>
      <c r="C85" s="8">
        <v>139</v>
      </c>
      <c r="D85" s="2">
        <v>0.44998930088450401</v>
      </c>
      <c r="E85" s="2">
        <v>0.57589868677051603</v>
      </c>
      <c r="F85" s="2">
        <v>4.2585496450211702</v>
      </c>
      <c r="G85" s="2">
        <v>2.4817014553276402</v>
      </c>
      <c r="H85" s="2">
        <v>7.5560711004897803</v>
      </c>
      <c r="I85" s="2">
        <v>5.7069426538693401E-9</v>
      </c>
      <c r="J85" s="2">
        <v>8.3333592705865694E-8</v>
      </c>
      <c r="K85" s="2">
        <v>-0.43561639710377698</v>
      </c>
      <c r="L85" s="2">
        <v>0.179822660384858</v>
      </c>
      <c r="M85" s="4">
        <v>1.54150689253796E-2</v>
      </c>
      <c r="N85" s="4">
        <v>3.6587573232527398E-2</v>
      </c>
      <c r="O85" s="8" t="str">
        <f>IF(K85&lt;0,"Decreased in UC","Increased in UC")</f>
        <v>Decreased in UC</v>
      </c>
    </row>
    <row r="86" spans="1:15" x14ac:dyDescent="0.35">
      <c r="A86" s="15" t="s">
        <v>280</v>
      </c>
      <c r="B86" s="8">
        <v>62</v>
      </c>
      <c r="C86" s="8">
        <v>53</v>
      </c>
      <c r="D86" s="2">
        <v>1.1772756253724599E-2</v>
      </c>
      <c r="E86" s="2">
        <v>5.8511091725173096E-3</v>
      </c>
      <c r="F86" s="2">
        <v>1.31296468993094</v>
      </c>
      <c r="G86" s="2">
        <v>0.82535721855583699</v>
      </c>
      <c r="H86" s="2">
        <v>2.0864693720370302</v>
      </c>
      <c r="I86" s="2">
        <v>0.25934912612218802</v>
      </c>
      <c r="J86" s="2">
        <v>0.317860819210731</v>
      </c>
      <c r="K86" s="2">
        <v>0.58044203255131699</v>
      </c>
      <c r="L86" s="2">
        <v>0.24008162131154201</v>
      </c>
      <c r="M86" s="4">
        <v>1.56195385515912E-2</v>
      </c>
      <c r="N86" s="4">
        <v>3.6631536841231598E-2</v>
      </c>
      <c r="O86" s="8" t="str">
        <f>IF(K86&lt;0,"Decreased in UC","Increased in UC")</f>
        <v>Increased in UC</v>
      </c>
    </row>
    <row r="87" spans="1:15" x14ac:dyDescent="0.35">
      <c r="A87" s="15" t="s">
        <v>273</v>
      </c>
      <c r="B87" s="8">
        <v>44</v>
      </c>
      <c r="C87" s="8">
        <v>45</v>
      </c>
      <c r="D87" s="2">
        <v>0.268577591760918</v>
      </c>
      <c r="E87" s="2">
        <v>0.33127269373148799</v>
      </c>
      <c r="F87" s="2">
        <v>1.6201332346951001</v>
      </c>
      <c r="G87" s="2">
        <v>0.97877402356193899</v>
      </c>
      <c r="H87" s="2">
        <v>2.6855705992139001</v>
      </c>
      <c r="I87" s="2">
        <v>5.0363109877008198E-2</v>
      </c>
      <c r="J87" s="2">
        <v>7.8903013390004995E-2</v>
      </c>
      <c r="K87" s="2">
        <v>-0.94355279253034596</v>
      </c>
      <c r="L87" s="2">
        <v>0.395939027487474</v>
      </c>
      <c r="M87" s="4">
        <v>1.7168649599001599E-2</v>
      </c>
      <c r="N87" s="4">
        <v>3.9790870247097702E-2</v>
      </c>
      <c r="O87" s="8" t="str">
        <f>IF(K87&lt;0,"Decreased in UC","Increased in UC")</f>
        <v>Decreased in UC</v>
      </c>
    </row>
    <row r="88" spans="1:15" x14ac:dyDescent="0.35">
      <c r="A88" s="15" t="s">
        <v>276</v>
      </c>
      <c r="B88" s="8">
        <v>32</v>
      </c>
      <c r="C88" s="8">
        <v>1</v>
      </c>
      <c r="D88" s="2">
        <v>5.0434580045555103E-3</v>
      </c>
      <c r="E88" s="2">
        <v>1.8896090398896498E-5</v>
      </c>
      <c r="F88" s="2">
        <v>3.8459847633755699E-2</v>
      </c>
      <c r="G88" s="2">
        <v>9.3904533014297503E-4</v>
      </c>
      <c r="H88" s="2">
        <v>0.235606806437163</v>
      </c>
      <c r="I88" s="2">
        <v>3.2869976390716499E-7</v>
      </c>
      <c r="J88" s="2">
        <v>3.14612631168287E-6</v>
      </c>
      <c r="K88" s="2">
        <v>2.78159648662565E-5</v>
      </c>
      <c r="L88" s="2">
        <v>1.18025373303824E-5</v>
      </c>
      <c r="M88" s="4">
        <v>1.84342445770296E-2</v>
      </c>
      <c r="N88" s="4">
        <v>4.2227281182265403E-2</v>
      </c>
      <c r="O88" s="8" t="str">
        <f>IF(K88&lt;0,"Decreased in UC","Increased in UC")</f>
        <v>Increased in UC</v>
      </c>
    </row>
    <row r="89" spans="1:15" x14ac:dyDescent="0.35">
      <c r="A89" s="15" t="s">
        <v>156</v>
      </c>
      <c r="B89" s="8">
        <v>15</v>
      </c>
      <c r="C89" s="8">
        <v>3</v>
      </c>
      <c r="D89" s="2">
        <v>3.60745717979269E-3</v>
      </c>
      <c r="E89" s="2">
        <v>1.20086973570184E-4</v>
      </c>
      <c r="F89" s="2">
        <v>0.27037657368853202</v>
      </c>
      <c r="G89" s="2">
        <v>4.9343264649003002E-2</v>
      </c>
      <c r="H89" s="2">
        <v>0.97888370535873703</v>
      </c>
      <c r="I89" s="2">
        <v>4.69528924587021E-2</v>
      </c>
      <c r="J89" s="2">
        <v>7.6109124066121997E-2</v>
      </c>
      <c r="K89" s="2">
        <v>2.4435843298225102</v>
      </c>
      <c r="L89" s="2">
        <v>1.0544352411531399</v>
      </c>
      <c r="M89" s="4">
        <v>2.0480089068138699E-2</v>
      </c>
      <c r="N89" s="4">
        <v>4.6374454556589902E-2</v>
      </c>
      <c r="O89" s="8" t="str">
        <f>IF(K89&lt;0,"Decreased in UC","Increased in UC")</f>
        <v>Increased in UC</v>
      </c>
    </row>
  </sheetData>
  <sortState xmlns:xlrd2="http://schemas.microsoft.com/office/spreadsheetml/2017/richdata2" ref="A4:O89">
    <sortCondition ref="N4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43"/>
  <sheetViews>
    <sheetView workbookViewId="0">
      <selection activeCell="N4" sqref="N4:N43"/>
    </sheetView>
  </sheetViews>
  <sheetFormatPr defaultRowHeight="14.5" x14ac:dyDescent="0.35"/>
  <cols>
    <col min="1" max="1" width="41.7265625" bestFit="1" customWidth="1"/>
    <col min="2" max="3" width="6" customWidth="1"/>
    <col min="4" max="5" width="11.81640625" bestFit="1" customWidth="1"/>
    <col min="6" max="6" width="9.81640625" bestFit="1" customWidth="1"/>
    <col min="7" max="7" width="6.54296875" customWidth="1"/>
    <col min="8" max="8" width="7.54296875" customWidth="1"/>
    <col min="9" max="9" width="7.26953125" customWidth="1"/>
    <col min="10" max="10" width="10.26953125" bestFit="1" customWidth="1"/>
    <col min="11" max="11" width="7.26953125" customWidth="1"/>
    <col min="12" max="12" width="6.54296875" customWidth="1"/>
    <col min="13" max="13" width="8.26953125" customWidth="1"/>
    <col min="14" max="14" width="10.54296875" bestFit="1" customWidth="1"/>
    <col min="15" max="15" width="15.453125" bestFit="1" customWidth="1"/>
  </cols>
  <sheetData>
    <row r="1" spans="1:15" x14ac:dyDescent="0.35">
      <c r="A1" t="s">
        <v>416</v>
      </c>
    </row>
    <row r="3" spans="1:15" x14ac:dyDescent="0.35">
      <c r="A3" s="33" t="s">
        <v>138</v>
      </c>
      <c r="B3" s="24" t="s">
        <v>139</v>
      </c>
      <c r="C3" s="24" t="s">
        <v>254</v>
      </c>
      <c r="D3" s="24" t="s">
        <v>141</v>
      </c>
      <c r="E3" s="24" t="s">
        <v>255</v>
      </c>
      <c r="F3" s="24" t="s">
        <v>143</v>
      </c>
      <c r="G3" s="24" t="s">
        <v>144</v>
      </c>
      <c r="H3" s="24" t="s">
        <v>145</v>
      </c>
      <c r="I3" s="24" t="s">
        <v>146</v>
      </c>
      <c r="J3" s="24" t="s">
        <v>147</v>
      </c>
      <c r="K3" s="24" t="s">
        <v>148</v>
      </c>
      <c r="L3" s="24" t="s">
        <v>149</v>
      </c>
      <c r="M3" s="24" t="s">
        <v>150</v>
      </c>
      <c r="N3" s="24" t="s">
        <v>151</v>
      </c>
      <c r="O3" s="34"/>
    </row>
    <row r="4" spans="1:15" x14ac:dyDescent="0.35">
      <c r="A4" s="15" t="s">
        <v>248</v>
      </c>
      <c r="B4" s="8">
        <v>291</v>
      </c>
      <c r="C4" s="8">
        <v>226</v>
      </c>
      <c r="D4" s="2">
        <v>15.524495805333199</v>
      </c>
      <c r="E4" s="2">
        <v>19.673956024094</v>
      </c>
      <c r="F4" s="2">
        <v>0.21509448454945401</v>
      </c>
      <c r="G4" s="2">
        <v>2.3170972001007199E-2</v>
      </c>
      <c r="H4" s="2">
        <v>0.98082465633306604</v>
      </c>
      <c r="I4" s="2">
        <v>2.9904092642038301E-2</v>
      </c>
      <c r="J4" s="2">
        <v>7.8061332740905195E-2</v>
      </c>
      <c r="K4" s="2">
        <v>1.2765591167025501</v>
      </c>
      <c r="L4" s="2">
        <v>0.17324228932243499</v>
      </c>
      <c r="M4" s="4">
        <v>1.7230661342182399E-13</v>
      </c>
      <c r="N4" s="4">
        <v>3.4633629297786703E-11</v>
      </c>
      <c r="O4" s="8" t="str">
        <f>IF(K4&gt;0,"Decreased in CD","Increased in CD")</f>
        <v>Decreased in CD</v>
      </c>
    </row>
    <row r="5" spans="1:15" x14ac:dyDescent="0.35">
      <c r="A5" s="15" t="s">
        <v>171</v>
      </c>
      <c r="B5" s="8">
        <v>200</v>
      </c>
      <c r="C5" s="8">
        <v>131</v>
      </c>
      <c r="D5" s="2">
        <v>1.07638600251617</v>
      </c>
      <c r="E5" s="2">
        <v>0.17855363205371699</v>
      </c>
      <c r="F5" s="2">
        <v>1.4367524959496101</v>
      </c>
      <c r="G5" s="2">
        <v>0.99292284376571605</v>
      </c>
      <c r="H5" s="2">
        <v>2.0805793106114598</v>
      </c>
      <c r="I5" s="2">
        <v>4.6943502863356697E-2</v>
      </c>
      <c r="J5" s="2">
        <v>0.107794949853994</v>
      </c>
      <c r="K5" s="2">
        <v>-1.60188034252148</v>
      </c>
      <c r="L5" s="2">
        <v>0.253587605296487</v>
      </c>
      <c r="M5" s="4">
        <v>2.6691115984078801E-10</v>
      </c>
      <c r="N5" s="4">
        <v>2.68245715639992E-8</v>
      </c>
      <c r="O5" s="8" t="str">
        <f>IF(K5&gt;0,"Decreased in CD","Increased in CD")</f>
        <v>Increased in CD</v>
      </c>
    </row>
    <row r="6" spans="1:15" x14ac:dyDescent="0.35">
      <c r="A6" s="15" t="s">
        <v>176</v>
      </c>
      <c r="B6" s="8">
        <v>287</v>
      </c>
      <c r="C6" s="8">
        <v>220</v>
      </c>
      <c r="D6" s="2">
        <v>2.8421094366586801</v>
      </c>
      <c r="E6" s="2">
        <v>0.76364281528914402</v>
      </c>
      <c r="F6" s="2">
        <v>0.65277948109270101</v>
      </c>
      <c r="G6" s="2">
        <v>0.23732933214699001</v>
      </c>
      <c r="H6" s="2">
        <v>1.65167360231561</v>
      </c>
      <c r="I6" s="2">
        <v>0.40153156930370798</v>
      </c>
      <c r="J6" s="2">
        <v>0.541663392147955</v>
      </c>
      <c r="K6" s="2">
        <v>-1.0668508336399201</v>
      </c>
      <c r="L6" s="2">
        <v>0.176808630849693</v>
      </c>
      <c r="M6" s="4">
        <v>1.60019775208298E-9</v>
      </c>
      <c r="N6" s="4">
        <v>1.07213249389559E-7</v>
      </c>
      <c r="O6" s="8" t="str">
        <f>IF(K6&gt;0,"Decreased in CD","Increased in CD")</f>
        <v>Increased in CD</v>
      </c>
    </row>
    <row r="7" spans="1:15" x14ac:dyDescent="0.35">
      <c r="A7" s="15" t="s">
        <v>164</v>
      </c>
      <c r="B7" s="8">
        <v>275</v>
      </c>
      <c r="C7" s="8">
        <v>185</v>
      </c>
      <c r="D7" s="2">
        <v>2.3379793971355798</v>
      </c>
      <c r="E7" s="2">
        <v>0.58261383018985902</v>
      </c>
      <c r="F7" s="2">
        <v>2.2791970455110899</v>
      </c>
      <c r="G7" s="2">
        <v>1.3305792048099201</v>
      </c>
      <c r="H7" s="2">
        <v>3.95661185840614</v>
      </c>
      <c r="I7" s="2">
        <v>1.83736560949335E-3</v>
      </c>
      <c r="J7" s="2">
        <v>8.5886159885619397E-3</v>
      </c>
      <c r="K7" s="2">
        <v>-1.24256126085699</v>
      </c>
      <c r="L7" s="2">
        <v>0.219424264393939</v>
      </c>
      <c r="M7" s="4">
        <v>1.4890079391705101E-8</v>
      </c>
      <c r="N7" s="4">
        <v>7.4822648943317905E-7</v>
      </c>
      <c r="O7" s="8" t="str">
        <f>IF(K7&gt;0,"Decreased in CD","Increased in CD")</f>
        <v>Increased in CD</v>
      </c>
    </row>
    <row r="8" spans="1:15" x14ac:dyDescent="0.35">
      <c r="A8" s="15" t="s">
        <v>257</v>
      </c>
      <c r="B8" s="8">
        <v>204</v>
      </c>
      <c r="C8" s="8">
        <v>158</v>
      </c>
      <c r="D8" s="2">
        <v>2.5192611136254999</v>
      </c>
      <c r="E8" s="2">
        <v>0.77685308392310004</v>
      </c>
      <c r="F8" s="2">
        <v>0.913086942119261</v>
      </c>
      <c r="G8" s="2">
        <v>0.61914333656737797</v>
      </c>
      <c r="H8" s="2">
        <v>1.34286383992042</v>
      </c>
      <c r="I8" s="2">
        <v>0.63928682409797699</v>
      </c>
      <c r="J8" s="2">
        <v>0.769441027806547</v>
      </c>
      <c r="K8" s="2">
        <v>-1.06826581477069</v>
      </c>
      <c r="L8" s="2">
        <v>0.19410913590522899</v>
      </c>
      <c r="M8" s="4">
        <v>3.7247493311909398E-8</v>
      </c>
      <c r="N8" s="4">
        <v>1.4973492311387601E-6</v>
      </c>
      <c r="O8" s="8" t="str">
        <f>IF(K8&gt;0,"Decreased in CD","Increased in CD")</f>
        <v>Increased in CD</v>
      </c>
    </row>
    <row r="9" spans="1:15" x14ac:dyDescent="0.35">
      <c r="A9" s="15" t="s">
        <v>173</v>
      </c>
      <c r="B9" s="8">
        <v>211</v>
      </c>
      <c r="C9" s="8">
        <v>121</v>
      </c>
      <c r="D9" s="2">
        <v>0.424202988276773</v>
      </c>
      <c r="E9" s="2">
        <v>0.112796951512895</v>
      </c>
      <c r="F9" s="2">
        <v>2.0253520072960498</v>
      </c>
      <c r="G9" s="2">
        <v>1.3963261998713601</v>
      </c>
      <c r="H9" s="2">
        <v>2.9452152880692899</v>
      </c>
      <c r="I9" s="2">
        <v>1.3646546336067999E-4</v>
      </c>
      <c r="J9" s="2">
        <v>1.29459022558154E-3</v>
      </c>
      <c r="K9" s="2">
        <v>-1.1985221498073499</v>
      </c>
      <c r="L9" s="2">
        <v>0.231294673794707</v>
      </c>
      <c r="M9" s="4">
        <v>2.1975779218586001E-7</v>
      </c>
      <c r="N9" s="4">
        <v>7.3618860382263003E-6</v>
      </c>
      <c r="O9" s="8" t="str">
        <f>IF(K9&gt;0,"Decreased in CD","Increased in CD")</f>
        <v>Increased in CD</v>
      </c>
    </row>
    <row r="10" spans="1:15" x14ac:dyDescent="0.35">
      <c r="A10" s="15" t="s">
        <v>268</v>
      </c>
      <c r="B10" s="8">
        <v>224</v>
      </c>
      <c r="C10" s="8">
        <v>203</v>
      </c>
      <c r="D10" s="2">
        <v>1.3228768800745101</v>
      </c>
      <c r="E10" s="2">
        <v>2.9835776646377798</v>
      </c>
      <c r="F10" s="2">
        <v>0.34984650090833602</v>
      </c>
      <c r="G10" s="2">
        <v>0.205342965180138</v>
      </c>
      <c r="H10" s="2">
        <v>0.57985147962423</v>
      </c>
      <c r="I10" s="2">
        <v>1.36042677332288E-5</v>
      </c>
      <c r="J10" s="2">
        <v>1.6085045966935199E-4</v>
      </c>
      <c r="K10" s="2">
        <v>0.90255196843672902</v>
      </c>
      <c r="L10" s="2">
        <v>0.19264885743951099</v>
      </c>
      <c r="M10" s="4">
        <v>2.8001619285511502E-6</v>
      </c>
      <c r="N10" s="4">
        <v>8.0404649662682996E-5</v>
      </c>
      <c r="O10" s="8" t="str">
        <f>IF(K10&gt;0,"Decreased in CD","Increased in CD")</f>
        <v>Decreased in CD</v>
      </c>
    </row>
    <row r="11" spans="1:15" x14ac:dyDescent="0.35">
      <c r="A11" s="15" t="s">
        <v>244</v>
      </c>
      <c r="B11" s="8">
        <v>277</v>
      </c>
      <c r="C11" s="8">
        <v>220</v>
      </c>
      <c r="D11" s="2">
        <v>6.9956465210129304</v>
      </c>
      <c r="E11" s="2">
        <v>7.8365591015232701</v>
      </c>
      <c r="F11" s="2">
        <v>0.38805246447113401</v>
      </c>
      <c r="G11" s="2">
        <v>0.14882055118881099</v>
      </c>
      <c r="H11" s="2">
        <v>0.90437932667824195</v>
      </c>
      <c r="I11" s="2">
        <v>1.9660010383647699E-2</v>
      </c>
      <c r="J11" s="2">
        <v>5.2688827828175903E-2</v>
      </c>
      <c r="K11" s="2">
        <v>0.72385259065831498</v>
      </c>
      <c r="L11" s="2">
        <v>0.168160521373039</v>
      </c>
      <c r="M11" s="4">
        <v>1.67338001999529E-5</v>
      </c>
      <c r="N11" s="4">
        <v>4.20436730023815E-4</v>
      </c>
      <c r="O11" s="8" t="str">
        <f>IF(K11&gt;0,"Decreased in CD","Increased in CD")</f>
        <v>Decreased in CD</v>
      </c>
    </row>
    <row r="12" spans="1:15" x14ac:dyDescent="0.35">
      <c r="A12" s="15" t="s">
        <v>265</v>
      </c>
      <c r="B12" s="8">
        <v>266</v>
      </c>
      <c r="C12" s="8">
        <v>217</v>
      </c>
      <c r="D12" s="2">
        <v>1.08748191010527</v>
      </c>
      <c r="E12" s="2">
        <v>1.38300678669919</v>
      </c>
      <c r="F12" s="2">
        <v>0.36508062248215101</v>
      </c>
      <c r="G12" s="2">
        <v>0.16396383036221601</v>
      </c>
      <c r="H12" s="2">
        <v>0.75218415072404099</v>
      </c>
      <c r="I12" s="2">
        <v>3.41908231379068E-3</v>
      </c>
      <c r="J12" s="2">
        <v>1.46220328738708E-2</v>
      </c>
      <c r="K12" s="2">
        <v>0.559785190768878</v>
      </c>
      <c r="L12" s="2">
        <v>0.134921514513204</v>
      </c>
      <c r="M12" s="4">
        <v>3.3397592530848299E-5</v>
      </c>
      <c r="N12" s="4">
        <v>7.4587956652227795E-4</v>
      </c>
      <c r="O12" s="8" t="str">
        <f>IF(K12&gt;0,"Decreased in CD","Increased in CD")</f>
        <v>Decreased in CD</v>
      </c>
    </row>
    <row r="13" spans="1:15" x14ac:dyDescent="0.35">
      <c r="A13" s="15" t="s">
        <v>163</v>
      </c>
      <c r="B13" s="8">
        <v>158</v>
      </c>
      <c r="C13" s="8">
        <v>92</v>
      </c>
      <c r="D13" s="2">
        <v>0.47352232681957901</v>
      </c>
      <c r="E13" s="2">
        <v>9.1480926537663307E-2</v>
      </c>
      <c r="F13" s="2">
        <v>1.60929875090957</v>
      </c>
      <c r="G13" s="2">
        <v>1.12119471706373</v>
      </c>
      <c r="H13" s="2">
        <v>2.31579709782052</v>
      </c>
      <c r="I13" s="2">
        <v>8.3785652329902705E-3</v>
      </c>
      <c r="J13" s="2">
        <v>2.6955001896506799E-2</v>
      </c>
      <c r="K13" s="2">
        <v>-1.15260203426237</v>
      </c>
      <c r="L13" s="2">
        <v>0.28182702555268502</v>
      </c>
      <c r="M13" s="4">
        <v>4.31838678038865E-5</v>
      </c>
      <c r="N13" s="4">
        <v>7.8908703896192597E-4</v>
      </c>
      <c r="O13" s="8" t="str">
        <f>IF(K13&gt;0,"Decreased in CD","Increased in CD")</f>
        <v>Increased in CD</v>
      </c>
    </row>
    <row r="14" spans="1:15" x14ac:dyDescent="0.35">
      <c r="A14" s="15" t="s">
        <v>267</v>
      </c>
      <c r="B14" s="8">
        <v>168</v>
      </c>
      <c r="C14" s="8">
        <v>171</v>
      </c>
      <c r="D14" s="2">
        <v>0.55194747699250701</v>
      </c>
      <c r="E14" s="2">
        <v>1.1416666676137399</v>
      </c>
      <c r="F14" s="2">
        <v>0.41550401211958199</v>
      </c>
      <c r="G14" s="2">
        <v>0.27923283282639599</v>
      </c>
      <c r="H14" s="2">
        <v>0.61344849274684499</v>
      </c>
      <c r="I14" s="2">
        <v>3.1560068007669901E-6</v>
      </c>
      <c r="J14" s="2">
        <v>4.5311240496726002E-5</v>
      </c>
      <c r="K14" s="2">
        <v>0.88308704638602997</v>
      </c>
      <c r="L14" s="2">
        <v>0.215061485151747</v>
      </c>
      <c r="M14" s="4">
        <v>4.0220850370031903E-5</v>
      </c>
      <c r="N14" s="4">
        <v>7.8908703896192597E-4</v>
      </c>
      <c r="O14" s="8" t="str">
        <f>IF(K14&gt;0,"Decreased in CD","Increased in CD")</f>
        <v>Decreased in CD</v>
      </c>
    </row>
    <row r="15" spans="1:15" x14ac:dyDescent="0.35">
      <c r="A15" s="15" t="s">
        <v>166</v>
      </c>
      <c r="B15" s="8">
        <v>94</v>
      </c>
      <c r="C15" s="8">
        <v>48</v>
      </c>
      <c r="D15" s="2">
        <v>3.0560728103700498E-2</v>
      </c>
      <c r="E15" s="2">
        <v>1.0645601134750099E-2</v>
      </c>
      <c r="F15" s="2">
        <v>1.6849470368375801</v>
      </c>
      <c r="G15" s="2">
        <v>1.1105754382541999</v>
      </c>
      <c r="H15" s="2">
        <v>2.5784790115016301</v>
      </c>
      <c r="I15" s="2">
        <v>1.0227179486866101E-2</v>
      </c>
      <c r="J15" s="2">
        <v>3.1625585797847598E-2</v>
      </c>
      <c r="K15" s="2">
        <v>-1.1807405225364001</v>
      </c>
      <c r="L15" s="2">
        <v>0.29660487075649</v>
      </c>
      <c r="M15" s="4">
        <v>6.8668277476424704E-5</v>
      </c>
      <c r="N15" s="4">
        <v>1.1501936477301101E-3</v>
      </c>
      <c r="O15" s="8" t="str">
        <f>IF(K15&gt;0,"Decreased in CD","Increased in CD")</f>
        <v>Increased in CD</v>
      </c>
    </row>
    <row r="16" spans="1:15" x14ac:dyDescent="0.35">
      <c r="A16" s="15" t="s">
        <v>159</v>
      </c>
      <c r="B16" s="8">
        <v>168</v>
      </c>
      <c r="C16" s="8">
        <v>88</v>
      </c>
      <c r="D16" s="2">
        <v>0.50057215156975099</v>
      </c>
      <c r="E16" s="2">
        <v>0.146685026714755</v>
      </c>
      <c r="F16" s="2">
        <v>1.9772282912941901</v>
      </c>
      <c r="G16" s="2">
        <v>1.3747057438443899</v>
      </c>
      <c r="H16" s="2">
        <v>2.8538498729495498</v>
      </c>
      <c r="I16" s="2">
        <v>1.5644537379558499E-4</v>
      </c>
      <c r="J16" s="2">
        <v>1.31023000553803E-3</v>
      </c>
      <c r="K16" s="2">
        <v>-1.1406565493933301</v>
      </c>
      <c r="L16" s="2">
        <v>0.28968791093867402</v>
      </c>
      <c r="M16" s="4">
        <v>8.2322618347507897E-5</v>
      </c>
      <c r="N16" s="4">
        <v>1.26815656790269E-3</v>
      </c>
      <c r="O16" s="8" t="str">
        <f>IF(K16&gt;0,"Decreased in CD","Increased in CD")</f>
        <v>Increased in CD</v>
      </c>
    </row>
    <row r="17" spans="1:15" x14ac:dyDescent="0.35">
      <c r="A17" s="15" t="s">
        <v>199</v>
      </c>
      <c r="B17" s="8">
        <v>161</v>
      </c>
      <c r="C17" s="8">
        <v>108</v>
      </c>
      <c r="D17" s="2">
        <v>0.82414428812087304</v>
      </c>
      <c r="E17" s="2">
        <v>0.30697514753890298</v>
      </c>
      <c r="F17" s="2">
        <v>1.2592206612541199</v>
      </c>
      <c r="G17" s="2">
        <v>0.87982427678257702</v>
      </c>
      <c r="H17" s="2">
        <v>1.80412329916613</v>
      </c>
      <c r="I17" s="2">
        <v>0.19006916295975301</v>
      </c>
      <c r="J17" s="2">
        <v>0.336967036502688</v>
      </c>
      <c r="K17" s="2">
        <v>-0.88630633920531998</v>
      </c>
      <c r="L17" s="2">
        <v>0.22606403931435901</v>
      </c>
      <c r="M17" s="4">
        <v>8.8329313187251999E-5</v>
      </c>
      <c r="N17" s="4">
        <v>1.26815656790269E-3</v>
      </c>
      <c r="O17" s="8" t="str">
        <f>IF(K17&gt;0,"Decreased in CD","Increased in CD")</f>
        <v>Increased in CD</v>
      </c>
    </row>
    <row r="18" spans="1:15" x14ac:dyDescent="0.35">
      <c r="A18" s="15" t="s">
        <v>169</v>
      </c>
      <c r="B18" s="8">
        <v>96</v>
      </c>
      <c r="C18" s="8">
        <v>46</v>
      </c>
      <c r="D18" s="2">
        <v>9.8302406908567203E-2</v>
      </c>
      <c r="E18" s="2">
        <v>5.8761252281442501E-2</v>
      </c>
      <c r="F18" s="2">
        <v>1.8328229945085901</v>
      </c>
      <c r="G18" s="2">
        <v>1.20446141981878</v>
      </c>
      <c r="H18" s="2">
        <v>2.8162716097201099</v>
      </c>
      <c r="I18" s="2">
        <v>3.00935974036496E-3</v>
      </c>
      <c r="J18" s="2">
        <v>1.3149593648116501E-2</v>
      </c>
      <c r="K18" s="2">
        <v>-1.3354955836732501</v>
      </c>
      <c r="L18" s="2">
        <v>0.34856052414167199</v>
      </c>
      <c r="M18" s="4">
        <v>1.2738526814337601E-4</v>
      </c>
      <c r="N18" s="4">
        <v>1.7069625931212401E-3</v>
      </c>
      <c r="O18" s="8" t="str">
        <f>IF(K18&gt;0,"Decreased in CD","Increased in CD")</f>
        <v>Increased in CD</v>
      </c>
    </row>
    <row r="19" spans="1:15" x14ac:dyDescent="0.35">
      <c r="A19" s="15" t="s">
        <v>182</v>
      </c>
      <c r="B19" s="8">
        <v>179</v>
      </c>
      <c r="C19" s="8">
        <v>125</v>
      </c>
      <c r="D19" s="2">
        <v>3.9631292035893702</v>
      </c>
      <c r="E19" s="2">
        <v>0.56580015487262703</v>
      </c>
      <c r="F19" s="2">
        <v>1.18908726268749</v>
      </c>
      <c r="G19" s="2">
        <v>0.82784541461792804</v>
      </c>
      <c r="H19" s="2">
        <v>1.7081770318798599</v>
      </c>
      <c r="I19" s="2">
        <v>0.331337423224973</v>
      </c>
      <c r="J19" s="2">
        <v>0.47684031349418499</v>
      </c>
      <c r="K19" s="2">
        <v>-1.05275160338941</v>
      </c>
      <c r="L19" s="2">
        <v>0.27623034294843501</v>
      </c>
      <c r="M19" s="4">
        <v>1.38329229535161E-4</v>
      </c>
      <c r="N19" s="4">
        <v>1.7377609460354599E-3</v>
      </c>
      <c r="O19" s="8" t="str">
        <f>IF(K19&gt;0,"Decreased in CD","Increased in CD")</f>
        <v>Increased in CD</v>
      </c>
    </row>
    <row r="20" spans="1:15" x14ac:dyDescent="0.35">
      <c r="A20" s="15" t="s">
        <v>201</v>
      </c>
      <c r="B20" s="8">
        <v>221</v>
      </c>
      <c r="C20" s="8">
        <v>170</v>
      </c>
      <c r="D20" s="2">
        <v>1.81028986924505</v>
      </c>
      <c r="E20" s="2">
        <v>0.76845808986241104</v>
      </c>
      <c r="F20" s="2">
        <v>0.91967577776942999</v>
      </c>
      <c r="G20" s="2">
        <v>0.60879215221967498</v>
      </c>
      <c r="H20" s="2">
        <v>1.3839127031773499</v>
      </c>
      <c r="I20" s="2">
        <v>0.69176280875782603</v>
      </c>
      <c r="J20" s="2">
        <v>0.81312470503112899</v>
      </c>
      <c r="K20" s="2">
        <v>-0.78054918105093196</v>
      </c>
      <c r="L20" s="2">
        <v>0.20725966647899099</v>
      </c>
      <c r="M20" s="4">
        <v>1.6585407080027499E-4</v>
      </c>
      <c r="N20" s="4">
        <v>1.9609804841679598E-3</v>
      </c>
      <c r="O20" s="8" t="str">
        <f>IF(K20&gt;0,"Decreased in CD","Increased in CD")</f>
        <v>Increased in CD</v>
      </c>
    </row>
    <row r="21" spans="1:15" x14ac:dyDescent="0.35">
      <c r="A21" s="15" t="s">
        <v>239</v>
      </c>
      <c r="B21" s="8">
        <v>128</v>
      </c>
      <c r="C21" s="8">
        <v>123</v>
      </c>
      <c r="D21" s="2">
        <v>0.63446389369285505</v>
      </c>
      <c r="E21" s="2">
        <v>1.3374945879006299</v>
      </c>
      <c r="F21" s="2">
        <v>0.62496835063935596</v>
      </c>
      <c r="G21" s="2">
        <v>0.43513477701826497</v>
      </c>
      <c r="H21" s="2">
        <v>0.89587100310108903</v>
      </c>
      <c r="I21" s="2">
        <v>8.4485826839797492E-3</v>
      </c>
      <c r="J21" s="2">
        <v>2.6955001896506799E-2</v>
      </c>
      <c r="K21" s="2">
        <v>0.93963068342674005</v>
      </c>
      <c r="L21" s="2">
        <v>0.258461177625323</v>
      </c>
      <c r="M21" s="4">
        <v>2.7746251543736599E-4</v>
      </c>
      <c r="N21" s="4">
        <v>2.78849828014552E-3</v>
      </c>
      <c r="O21" s="8" t="str">
        <f>IF(K21&gt;0,"Decreased in CD","Increased in CD")</f>
        <v>Decreased in CD</v>
      </c>
    </row>
    <row r="22" spans="1:15" x14ac:dyDescent="0.35">
      <c r="A22" s="15" t="s">
        <v>269</v>
      </c>
      <c r="B22" s="8">
        <v>57</v>
      </c>
      <c r="C22" s="8">
        <v>52</v>
      </c>
      <c r="D22" s="2">
        <v>0.53891211849613296</v>
      </c>
      <c r="E22" s="2">
        <v>2.3449333080975099</v>
      </c>
      <c r="F22" s="2">
        <v>0.78461137489655097</v>
      </c>
      <c r="G22" s="2">
        <v>0.50286929039936301</v>
      </c>
      <c r="H22" s="2">
        <v>1.22566051182076</v>
      </c>
      <c r="I22" s="2">
        <v>0.27859616889558397</v>
      </c>
      <c r="J22" s="2">
        <v>0.43228654107076597</v>
      </c>
      <c r="K22" s="2">
        <v>1.9122855752738499</v>
      </c>
      <c r="L22" s="2">
        <v>0.52546056684406295</v>
      </c>
      <c r="M22" s="4">
        <v>2.7342676716623999E-4</v>
      </c>
      <c r="N22" s="4">
        <v>2.78849828014552E-3</v>
      </c>
      <c r="O22" s="8" t="str">
        <f>IF(K22&gt;0,"Decreased in CD","Increased in CD")</f>
        <v>Decreased in CD</v>
      </c>
    </row>
    <row r="23" spans="1:15" x14ac:dyDescent="0.35">
      <c r="A23" s="15" t="s">
        <v>215</v>
      </c>
      <c r="B23" s="8">
        <v>218</v>
      </c>
      <c r="C23" s="8">
        <v>169</v>
      </c>
      <c r="D23" s="2">
        <v>1.1085756200558401</v>
      </c>
      <c r="E23" s="2">
        <v>0.399873195960678</v>
      </c>
      <c r="F23" s="2">
        <v>0.89555689689673001</v>
      </c>
      <c r="G23" s="2">
        <v>0.59483355422018502</v>
      </c>
      <c r="H23" s="2">
        <v>1.34297583172171</v>
      </c>
      <c r="I23" s="2">
        <v>0.622358921252261</v>
      </c>
      <c r="J23" s="2">
        <v>0.75629012188662303</v>
      </c>
      <c r="K23" s="2">
        <v>-0.70448277505039703</v>
      </c>
      <c r="L23" s="2">
        <v>0.195414254558478</v>
      </c>
      <c r="M23" s="4">
        <v>3.1206444606834998E-4</v>
      </c>
      <c r="N23" s="4">
        <v>2.9869025552256298E-3</v>
      </c>
      <c r="O23" s="8" t="str">
        <f>IF(K23&gt;0,"Decreased in CD","Increased in CD")</f>
        <v>Increased in CD</v>
      </c>
    </row>
    <row r="24" spans="1:15" x14ac:dyDescent="0.35">
      <c r="A24" s="15" t="s">
        <v>203</v>
      </c>
      <c r="B24" s="8">
        <v>130</v>
      </c>
      <c r="C24" s="8">
        <v>141</v>
      </c>
      <c r="D24" s="2">
        <v>0.34282524501533901</v>
      </c>
      <c r="E24" s="2">
        <v>0.33636257269984599</v>
      </c>
      <c r="F24" s="2">
        <v>0.46434225516055599</v>
      </c>
      <c r="G24" s="2">
        <v>0.32131522666760998</v>
      </c>
      <c r="H24" s="2">
        <v>0.66853627766747903</v>
      </c>
      <c r="I24" s="2">
        <v>1.69702846554306E-5</v>
      </c>
      <c r="J24" s="2">
        <v>1.8950151198564199E-4</v>
      </c>
      <c r="K24" s="2">
        <v>0.78060667435362596</v>
      </c>
      <c r="L24" s="2">
        <v>0.23135293751427599</v>
      </c>
      <c r="M24" s="4">
        <v>7.4058938569887501E-4</v>
      </c>
      <c r="N24" s="4">
        <v>6.7662939329760901E-3</v>
      </c>
      <c r="O24" s="8" t="str">
        <f>IF(K24&gt;0,"Decreased in CD","Increased in CD")</f>
        <v>Decreased in CD</v>
      </c>
    </row>
    <row r="25" spans="1:15" x14ac:dyDescent="0.35">
      <c r="A25" s="15" t="s">
        <v>262</v>
      </c>
      <c r="B25" s="8">
        <v>240</v>
      </c>
      <c r="C25" s="8">
        <v>210</v>
      </c>
      <c r="D25" s="2">
        <v>0.459165339776681</v>
      </c>
      <c r="E25" s="2">
        <v>0.53798217416667704</v>
      </c>
      <c r="F25" s="2">
        <v>0.32716446391718801</v>
      </c>
      <c r="G25" s="2">
        <v>0.17636930946822399</v>
      </c>
      <c r="H25" s="2">
        <v>0.58106886507734601</v>
      </c>
      <c r="I25" s="2">
        <v>3.0271768222181698E-5</v>
      </c>
      <c r="J25" s="2">
        <v>3.20243442771501E-4</v>
      </c>
      <c r="K25" s="2">
        <v>0.425064975503745</v>
      </c>
      <c r="L25" s="2">
        <v>0.12807561204752299</v>
      </c>
      <c r="M25" s="4">
        <v>9.0385859510932998E-4</v>
      </c>
      <c r="N25" s="4">
        <v>7.8989381572598001E-3</v>
      </c>
      <c r="O25" s="8" t="str">
        <f>IF(K25&gt;0,"Decreased in CD","Increased in CD")</f>
        <v>Decreased in CD</v>
      </c>
    </row>
    <row r="26" spans="1:15" x14ac:dyDescent="0.35">
      <c r="A26" s="15" t="s">
        <v>238</v>
      </c>
      <c r="B26" s="8">
        <v>183</v>
      </c>
      <c r="C26" s="8">
        <v>182</v>
      </c>
      <c r="D26" s="2">
        <v>0.55771280906566301</v>
      </c>
      <c r="E26" s="2">
        <v>0.81188131997246304</v>
      </c>
      <c r="F26" s="2">
        <v>0.38612520325416799</v>
      </c>
      <c r="G26" s="2">
        <v>0.25303505966475398</v>
      </c>
      <c r="H26" s="2">
        <v>0.58260858610744604</v>
      </c>
      <c r="I26" s="2">
        <v>1.9682841449800302E-6</v>
      </c>
      <c r="J26" s="2">
        <v>3.0432701010845098E-5</v>
      </c>
      <c r="K26" s="2">
        <v>0.60064512358664901</v>
      </c>
      <c r="L26" s="2">
        <v>0.182673070047599</v>
      </c>
      <c r="M26" s="4">
        <v>1.0087031614305401E-3</v>
      </c>
      <c r="N26" s="4">
        <v>8.4478889769807296E-3</v>
      </c>
      <c r="O26" s="8" t="str">
        <f>IF(K26&gt;0,"Decreased in CD","Increased in CD")</f>
        <v>Decreased in CD</v>
      </c>
    </row>
    <row r="27" spans="1:15" x14ac:dyDescent="0.35">
      <c r="A27" s="15" t="s">
        <v>152</v>
      </c>
      <c r="B27" s="8">
        <v>39</v>
      </c>
      <c r="C27" s="8">
        <v>6</v>
      </c>
      <c r="D27" s="2">
        <v>0.62142085809511405</v>
      </c>
      <c r="E27" s="2">
        <v>1.53152685882437E-3</v>
      </c>
      <c r="F27" s="2">
        <v>5.4517083033247804</v>
      </c>
      <c r="G27" s="2">
        <v>2.2358042316573301</v>
      </c>
      <c r="H27" s="2">
        <v>16.053319257954598</v>
      </c>
      <c r="I27" s="2">
        <v>1.32859015704532E-5</v>
      </c>
      <c r="J27" s="2">
        <v>1.6085045966935199E-4</v>
      </c>
      <c r="K27" s="2">
        <v>-3.80295563622535</v>
      </c>
      <c r="L27" s="2">
        <v>1.17303475430541</v>
      </c>
      <c r="M27" s="4">
        <v>1.1870220204208701E-3</v>
      </c>
      <c r="N27" s="4">
        <v>9.5436570441837908E-3</v>
      </c>
      <c r="O27" s="8" t="str">
        <f>IF(K27&gt;0,"Decreased in CD","Increased in CD")</f>
        <v>Increased in CD</v>
      </c>
    </row>
    <row r="28" spans="1:15" x14ac:dyDescent="0.35">
      <c r="A28" s="15" t="s">
        <v>263</v>
      </c>
      <c r="B28" s="8">
        <v>278</v>
      </c>
      <c r="C28" s="8">
        <v>216</v>
      </c>
      <c r="D28" s="2">
        <v>1.78936605106198</v>
      </c>
      <c r="E28" s="2">
        <v>1.6781120303400601</v>
      </c>
      <c r="F28" s="2">
        <v>0.61831774873849099</v>
      </c>
      <c r="G28" s="2">
        <v>0.27637113154482701</v>
      </c>
      <c r="H28" s="2">
        <v>1.3116818200721401</v>
      </c>
      <c r="I28" s="2">
        <v>0.22824439674677299</v>
      </c>
      <c r="J28" s="2">
        <v>0.38322246566669699</v>
      </c>
      <c r="K28" s="2">
        <v>0.49186612785640599</v>
      </c>
      <c r="L28" s="2">
        <v>0.15385432962634599</v>
      </c>
      <c r="M28" s="4">
        <v>1.3888421499550501E-3</v>
      </c>
      <c r="N28" s="4">
        <v>1.07368181592679E-2</v>
      </c>
      <c r="O28" s="8" t="str">
        <f>IF(K28&gt;0,"Decreased in CD","Increased in CD")</f>
        <v>Decreased in CD</v>
      </c>
    </row>
    <row r="29" spans="1:15" x14ac:dyDescent="0.35">
      <c r="A29" s="15" t="s">
        <v>232</v>
      </c>
      <c r="B29" s="8">
        <v>205</v>
      </c>
      <c r="C29" s="8">
        <v>176</v>
      </c>
      <c r="D29" s="2">
        <v>2.4575307502400299</v>
      </c>
      <c r="E29" s="2">
        <v>2.6360562557887901</v>
      </c>
      <c r="F29" s="2">
        <v>0.61860395349725805</v>
      </c>
      <c r="G29" s="2">
        <v>0.40843888534558498</v>
      </c>
      <c r="H29" s="2">
        <v>0.93000532742782605</v>
      </c>
      <c r="I29" s="2">
        <v>1.9284118521881399E-2</v>
      </c>
      <c r="J29" s="2">
        <v>5.23798354445697E-2</v>
      </c>
      <c r="K29" s="2">
        <v>0.64133379134337498</v>
      </c>
      <c r="L29" s="2">
        <v>0.20206354691047901</v>
      </c>
      <c r="M29" s="4">
        <v>1.5039447395885899E-3</v>
      </c>
      <c r="N29" s="4">
        <v>1.1196033061381699E-2</v>
      </c>
      <c r="O29" s="8" t="str">
        <f>IF(K29&gt;0,"Decreased in CD","Increased in CD")</f>
        <v>Decreased in CD</v>
      </c>
    </row>
    <row r="30" spans="1:15" x14ac:dyDescent="0.35">
      <c r="A30" s="15" t="s">
        <v>261</v>
      </c>
      <c r="B30" s="8">
        <v>195</v>
      </c>
      <c r="C30" s="8">
        <v>158</v>
      </c>
      <c r="D30" s="2">
        <v>0.121680070514255</v>
      </c>
      <c r="E30" s="2">
        <v>5.6492828457684899E-2</v>
      </c>
      <c r="F30" s="2">
        <v>0.80026796027425295</v>
      </c>
      <c r="G30" s="2">
        <v>0.544369492644312</v>
      </c>
      <c r="H30" s="2">
        <v>1.1724568992881399</v>
      </c>
      <c r="I30" s="2">
        <v>0.265173443760789</v>
      </c>
      <c r="J30" s="2">
        <v>0.42161572936647501</v>
      </c>
      <c r="K30" s="2">
        <v>-0.43814169672428899</v>
      </c>
      <c r="L30" s="2">
        <v>0.13970862783624799</v>
      </c>
      <c r="M30" s="4">
        <v>1.712046753509E-3</v>
      </c>
      <c r="N30" s="4">
        <v>1.22900499091182E-2</v>
      </c>
      <c r="O30" s="8" t="str">
        <f>IF(K30&gt;0,"Decreased in CD","Increased in CD")</f>
        <v>Increased in CD</v>
      </c>
    </row>
    <row r="31" spans="1:15" x14ac:dyDescent="0.35">
      <c r="A31" s="15" t="s">
        <v>181</v>
      </c>
      <c r="B31" s="8">
        <v>161</v>
      </c>
      <c r="C31" s="8">
        <v>101</v>
      </c>
      <c r="D31" s="2">
        <v>0.139054244432192</v>
      </c>
      <c r="E31" s="2">
        <v>7.1751531752039993E-2</v>
      </c>
      <c r="F31" s="2">
        <v>1.4246890965990699</v>
      </c>
      <c r="G31" s="2">
        <v>0.99468399391919904</v>
      </c>
      <c r="H31" s="2">
        <v>2.04423488839854</v>
      </c>
      <c r="I31" s="2">
        <v>5.3627853388531203E-2</v>
      </c>
      <c r="J31" s="2">
        <v>0.12111459023702</v>
      </c>
      <c r="K31" s="2">
        <v>-0.65077880606674499</v>
      </c>
      <c r="L31" s="2">
        <v>0.20933207062984799</v>
      </c>
      <c r="M31" s="4">
        <v>1.87826767267474E-3</v>
      </c>
      <c r="N31" s="4">
        <v>1.3018338007159401E-2</v>
      </c>
      <c r="O31" s="8" t="str">
        <f>IF(K31&gt;0,"Decreased in CD","Increased in CD")</f>
        <v>Increased in CD</v>
      </c>
    </row>
    <row r="32" spans="1:15" x14ac:dyDescent="0.35">
      <c r="A32" s="15" t="s">
        <v>222</v>
      </c>
      <c r="B32" s="8">
        <v>176</v>
      </c>
      <c r="C32" s="8">
        <v>185</v>
      </c>
      <c r="D32" s="2">
        <v>0.18540680282392799</v>
      </c>
      <c r="E32" s="2">
        <v>0.22856411703370599</v>
      </c>
      <c r="F32" s="2">
        <v>0.32279507013470898</v>
      </c>
      <c r="G32" s="2">
        <v>0.20999670214768101</v>
      </c>
      <c r="H32" s="2">
        <v>0.48968465377266202</v>
      </c>
      <c r="I32" s="2">
        <v>1.3508436647899101E-8</v>
      </c>
      <c r="J32" s="2">
        <v>1.1087836407447201E-6</v>
      </c>
      <c r="K32" s="2">
        <v>0.37361319725618403</v>
      </c>
      <c r="L32" s="2">
        <v>0.12278618244315399</v>
      </c>
      <c r="M32" s="4">
        <v>2.3439185326543698E-3</v>
      </c>
      <c r="N32" s="4">
        <v>1.5704254168784199E-2</v>
      </c>
      <c r="O32" s="8" t="str">
        <f>IF(K32&gt;0,"Decreased in CD","Increased in CD")</f>
        <v>Decreased in CD</v>
      </c>
    </row>
    <row r="33" spans="1:15" x14ac:dyDescent="0.35">
      <c r="A33" s="15" t="s">
        <v>218</v>
      </c>
      <c r="B33" s="8">
        <v>146</v>
      </c>
      <c r="C33" s="8">
        <v>161</v>
      </c>
      <c r="D33" s="2">
        <v>5.6103757738904997E-2</v>
      </c>
      <c r="E33" s="2">
        <v>7.5215363908187505E-2</v>
      </c>
      <c r="F33" s="2">
        <v>0.38769843398239801</v>
      </c>
      <c r="G33" s="2">
        <v>0.26437113043878802</v>
      </c>
      <c r="H33" s="2">
        <v>0.56508766667440502</v>
      </c>
      <c r="I33" s="2">
        <v>2.3552139654201399E-7</v>
      </c>
      <c r="J33" s="2">
        <v>6.9306592510587901E-6</v>
      </c>
      <c r="K33" s="2">
        <v>0.416610232859841</v>
      </c>
      <c r="L33" s="2">
        <v>0.141034421111465</v>
      </c>
      <c r="M33" s="4">
        <v>3.1372326595391401E-3</v>
      </c>
      <c r="N33" s="4">
        <v>2.0341411760237599E-2</v>
      </c>
      <c r="O33" s="8" t="str">
        <f>IF(K33&gt;0,"Decreased in CD","Increased in CD")</f>
        <v>Decreased in CD</v>
      </c>
    </row>
    <row r="34" spans="1:15" x14ac:dyDescent="0.35">
      <c r="A34" s="15" t="s">
        <v>256</v>
      </c>
      <c r="B34" s="8">
        <v>58</v>
      </c>
      <c r="C34" s="8">
        <v>45</v>
      </c>
      <c r="D34" s="2">
        <v>0.89421902539696696</v>
      </c>
      <c r="E34" s="2">
        <v>0.22293206545043501</v>
      </c>
      <c r="F34" s="2">
        <v>0.96276882178783696</v>
      </c>
      <c r="G34" s="2">
        <v>0.61040723324511503</v>
      </c>
      <c r="H34" s="2">
        <v>1.5252629179036199</v>
      </c>
      <c r="I34" s="2">
        <v>0.91184326166144003</v>
      </c>
      <c r="J34" s="2">
        <v>0.94474482264922399</v>
      </c>
      <c r="K34" s="2">
        <v>-1.3196919553294</v>
      </c>
      <c r="L34" s="2">
        <v>0.45691835866882302</v>
      </c>
      <c r="M34" s="4">
        <v>3.8739856275331599E-3</v>
      </c>
      <c r="N34" s="4">
        <v>2.3997541342140698E-2</v>
      </c>
      <c r="O34" s="8" t="str">
        <f>IF(K34&gt;0,"Decreased in CD","Increased in CD")</f>
        <v>Increased in CD</v>
      </c>
    </row>
    <row r="35" spans="1:15" x14ac:dyDescent="0.35">
      <c r="A35" s="15" t="s">
        <v>259</v>
      </c>
      <c r="B35" s="8">
        <v>84</v>
      </c>
      <c r="C35" s="8">
        <v>82</v>
      </c>
      <c r="D35" s="2">
        <v>0.41036841346777397</v>
      </c>
      <c r="E35" s="2">
        <v>0.179029251569505</v>
      </c>
      <c r="F35" s="2">
        <v>0.68344256056391905</v>
      </c>
      <c r="G35" s="2">
        <v>0.46419746675962897</v>
      </c>
      <c r="H35" s="2">
        <v>1.00557807935388</v>
      </c>
      <c r="I35" s="2">
        <v>4.7193808891301002E-2</v>
      </c>
      <c r="J35" s="2">
        <v>0.107794949853994</v>
      </c>
      <c r="K35" s="2">
        <v>-0.82435377320446002</v>
      </c>
      <c r="L35" s="2">
        <v>0.28594260560920398</v>
      </c>
      <c r="M35" s="4">
        <v>3.93989484721713E-3</v>
      </c>
      <c r="N35" s="4">
        <v>2.3997541342140698E-2</v>
      </c>
      <c r="O35" s="8" t="str">
        <f>IF(K35&gt;0,"Decreased in CD","Increased in CD")</f>
        <v>Increased in CD</v>
      </c>
    </row>
    <row r="36" spans="1:15" x14ac:dyDescent="0.35">
      <c r="A36" s="15" t="s">
        <v>217</v>
      </c>
      <c r="B36" s="8">
        <v>278</v>
      </c>
      <c r="C36" s="8">
        <v>211</v>
      </c>
      <c r="D36" s="2">
        <v>10.2665985785228</v>
      </c>
      <c r="E36" s="2">
        <v>4.9032143733360396</v>
      </c>
      <c r="F36" s="2">
        <v>0.89613150660061203</v>
      </c>
      <c r="G36" s="2">
        <v>0.44186423161945099</v>
      </c>
      <c r="H36" s="2">
        <v>1.7776377248687401</v>
      </c>
      <c r="I36" s="2">
        <v>0.87118215834663604</v>
      </c>
      <c r="J36" s="2">
        <v>0.93142347780677603</v>
      </c>
      <c r="K36" s="2">
        <v>-0.47735606439490402</v>
      </c>
      <c r="L36" s="2">
        <v>0.16991043508616299</v>
      </c>
      <c r="M36" s="4">
        <v>4.9625144975304902E-3</v>
      </c>
      <c r="N36" s="4">
        <v>2.93372180589303E-2</v>
      </c>
      <c r="O36" s="8" t="str">
        <f>IF(K36&gt;0,"Decreased in CD","Increased in CD")</f>
        <v>Increased in CD</v>
      </c>
    </row>
    <row r="37" spans="1:15" x14ac:dyDescent="0.35">
      <c r="A37" s="15" t="s">
        <v>187</v>
      </c>
      <c r="B37" s="8">
        <v>183</v>
      </c>
      <c r="C37" s="8">
        <v>169</v>
      </c>
      <c r="D37" s="2">
        <v>0.33917179026634497</v>
      </c>
      <c r="E37" s="2">
        <v>0.170737837379076</v>
      </c>
      <c r="F37" s="2">
        <v>0.53301930681179699</v>
      </c>
      <c r="G37" s="2">
        <v>0.35860359864227798</v>
      </c>
      <c r="H37" s="2">
        <v>0.78708480647768997</v>
      </c>
      <c r="I37" s="2">
        <v>1.1422722344173099E-3</v>
      </c>
      <c r="J37" s="2">
        <v>5.8377265717020404E-3</v>
      </c>
      <c r="K37" s="2">
        <v>-0.51098875526569598</v>
      </c>
      <c r="L37" s="2">
        <v>0.18563656740840101</v>
      </c>
      <c r="M37" s="4">
        <v>5.91186979080849E-3</v>
      </c>
      <c r="N37" s="4">
        <v>3.2603643318074603E-2</v>
      </c>
      <c r="O37" s="8" t="str">
        <f>IF(K37&gt;0,"Decreased in CD","Increased in CD")</f>
        <v>Increased in CD</v>
      </c>
    </row>
    <row r="38" spans="1:15" x14ac:dyDescent="0.35">
      <c r="A38" s="15" t="s">
        <v>264</v>
      </c>
      <c r="B38" s="8">
        <v>78</v>
      </c>
      <c r="C38" s="8">
        <v>90</v>
      </c>
      <c r="D38" s="2">
        <v>1.2624586546332001E-2</v>
      </c>
      <c r="E38" s="2">
        <v>1.7909645420008401E-2</v>
      </c>
      <c r="F38" s="2">
        <v>0.532197221896207</v>
      </c>
      <c r="G38" s="2">
        <v>0.360944105232329</v>
      </c>
      <c r="H38" s="2">
        <v>0.78288377214426597</v>
      </c>
      <c r="I38" s="2">
        <v>9.4827705999512202E-4</v>
      </c>
      <c r="J38" s="2">
        <v>5.6059908546770504E-3</v>
      </c>
      <c r="K38" s="2">
        <v>0.49528392011251898</v>
      </c>
      <c r="L38" s="2">
        <v>0.180254633466438</v>
      </c>
      <c r="M38" s="4">
        <v>6.0016656854167101E-3</v>
      </c>
      <c r="N38" s="4">
        <v>3.2603643318074603E-2</v>
      </c>
      <c r="O38" s="8" t="str">
        <f>IF(K38&gt;0,"Decreased in CD","Increased in CD")</f>
        <v>Decreased in CD</v>
      </c>
    </row>
    <row r="39" spans="1:15" x14ac:dyDescent="0.35">
      <c r="A39" s="15" t="s">
        <v>266</v>
      </c>
      <c r="B39" s="8">
        <v>129</v>
      </c>
      <c r="C39" s="8">
        <v>123</v>
      </c>
      <c r="D39" s="2">
        <v>0.42167990431520402</v>
      </c>
      <c r="E39" s="2">
        <v>0.86332901612754598</v>
      </c>
      <c r="F39" s="2">
        <v>0.63345369903780901</v>
      </c>
      <c r="G39" s="2">
        <v>0.441126578222021</v>
      </c>
      <c r="H39" s="2">
        <v>0.90790117541737803</v>
      </c>
      <c r="I39" s="2">
        <v>1.08819394577227E-2</v>
      </c>
      <c r="J39" s="2">
        <v>3.2645818373168101E-2</v>
      </c>
      <c r="K39" s="2">
        <v>0.76881661035653204</v>
      </c>
      <c r="L39" s="2">
        <v>0.27879036141706898</v>
      </c>
      <c r="M39" s="4">
        <v>5.8211872085227601E-3</v>
      </c>
      <c r="N39" s="4">
        <v>3.2603643318074603E-2</v>
      </c>
      <c r="O39" s="8" t="str">
        <f>IF(K39&gt;0,"Decreased in CD","Increased in CD")</f>
        <v>Decreased in CD</v>
      </c>
    </row>
    <row r="40" spans="1:15" x14ac:dyDescent="0.35">
      <c r="A40" s="15" t="s">
        <v>258</v>
      </c>
      <c r="B40" s="8">
        <v>58</v>
      </c>
      <c r="C40" s="8">
        <v>46</v>
      </c>
      <c r="D40" s="2">
        <v>0.119277129107328</v>
      </c>
      <c r="E40" s="2">
        <v>2.47673941578796E-2</v>
      </c>
      <c r="F40" s="2">
        <v>0.93676458545576002</v>
      </c>
      <c r="G40" s="2">
        <v>0.595093383293536</v>
      </c>
      <c r="H40" s="2">
        <v>1.48036232497279</v>
      </c>
      <c r="I40" s="2">
        <v>0.82529769528005303</v>
      </c>
      <c r="J40" s="2">
        <v>0.91145514698511398</v>
      </c>
      <c r="K40" s="2">
        <v>-0.89615156315695699</v>
      </c>
      <c r="L40" s="2">
        <v>0.329592397255144</v>
      </c>
      <c r="M40" s="4">
        <v>6.5485713674040503E-3</v>
      </c>
      <c r="N40" s="4">
        <v>3.4638495917058303E-2</v>
      </c>
      <c r="O40" s="8" t="str">
        <f>IF(K40&gt;0,"Decreased in CD","Increased in CD")</f>
        <v>Increased in CD</v>
      </c>
    </row>
    <row r="41" spans="1:15" x14ac:dyDescent="0.35">
      <c r="A41" s="15" t="s">
        <v>260</v>
      </c>
      <c r="B41" s="8">
        <v>145</v>
      </c>
      <c r="C41" s="8">
        <v>140</v>
      </c>
      <c r="D41" s="2">
        <v>0.44717574257005099</v>
      </c>
      <c r="E41" s="2">
        <v>0.32265268599435398</v>
      </c>
      <c r="F41" s="2">
        <v>0.57744625555972096</v>
      </c>
      <c r="G41" s="2">
        <v>0.40053418101063698</v>
      </c>
      <c r="H41" s="2">
        <v>0.83007207867508204</v>
      </c>
      <c r="I41" s="2">
        <v>2.1041757552262902E-3</v>
      </c>
      <c r="J41" s="2">
        <v>9.61225742728373E-3</v>
      </c>
      <c r="K41" s="2">
        <v>-0.47447115297440801</v>
      </c>
      <c r="L41" s="2">
        <v>0.17529807962468599</v>
      </c>
      <c r="M41" s="4">
        <v>6.7965162972523103E-3</v>
      </c>
      <c r="N41" s="4">
        <v>3.5028199378146503E-2</v>
      </c>
      <c r="O41" s="8" t="str">
        <f>IF(K41&gt;0,"Decreased in CD","Increased in CD")</f>
        <v>Increased in CD</v>
      </c>
    </row>
    <row r="42" spans="1:15" x14ac:dyDescent="0.35">
      <c r="A42" s="15" t="s">
        <v>157</v>
      </c>
      <c r="B42" s="8">
        <v>28</v>
      </c>
      <c r="C42" s="8">
        <v>10</v>
      </c>
      <c r="D42" s="2">
        <v>0.52737189972810705</v>
      </c>
      <c r="E42" s="2">
        <v>1.2744840142472299E-3</v>
      </c>
      <c r="F42" s="2">
        <v>2.2164903704840202</v>
      </c>
      <c r="G42" s="2">
        <v>1.01799055023496</v>
      </c>
      <c r="H42" s="2">
        <v>5.2308087849048599</v>
      </c>
      <c r="I42" s="2">
        <v>4.0286686028774998E-2</v>
      </c>
      <c r="J42" s="2">
        <v>9.6400284425997407E-2</v>
      </c>
      <c r="K42" s="2">
        <v>-2.9372416603857401</v>
      </c>
      <c r="L42" s="2">
        <v>1.0956097972430301</v>
      </c>
      <c r="M42" s="4">
        <v>7.34201774101395E-3</v>
      </c>
      <c r="N42" s="4">
        <v>3.68936391485951E-2</v>
      </c>
      <c r="O42" s="8" t="str">
        <f>IF(K42&gt;0,"Decreased in CD","Increased in CD")</f>
        <v>Increased in CD</v>
      </c>
    </row>
    <row r="43" spans="1:15" x14ac:dyDescent="0.35">
      <c r="A43" s="15" t="s">
        <v>252</v>
      </c>
      <c r="B43" s="8">
        <v>70</v>
      </c>
      <c r="C43" s="8">
        <v>74</v>
      </c>
      <c r="D43" s="2">
        <v>0.432369187732077</v>
      </c>
      <c r="E43" s="2">
        <v>0.84173646859502205</v>
      </c>
      <c r="F43" s="2">
        <v>0.62580159303441096</v>
      </c>
      <c r="G43" s="2">
        <v>0.41765624831742998</v>
      </c>
      <c r="H43" s="2">
        <v>0.93638228173183702</v>
      </c>
      <c r="I43" s="2">
        <v>1.80662952385915E-2</v>
      </c>
      <c r="J43" s="2">
        <v>5.04350742077345E-2</v>
      </c>
      <c r="K43" s="2">
        <v>0.97300384643577598</v>
      </c>
      <c r="L43" s="2">
        <v>0.37099793389006203</v>
      </c>
      <c r="M43" s="4">
        <v>8.7244631130989295E-3</v>
      </c>
      <c r="N43" s="4">
        <v>4.2771148432509398E-2</v>
      </c>
      <c r="O43" s="8" t="str">
        <f>IF(K43&gt;0,"Decreased in CD","Increased in CD")</f>
        <v>Decreased in CD</v>
      </c>
    </row>
  </sheetData>
  <sortState xmlns:xlrd2="http://schemas.microsoft.com/office/spreadsheetml/2017/richdata2" ref="A4:O43">
    <sortCondition ref="N4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762"/>
  <sheetViews>
    <sheetView workbookViewId="0"/>
  </sheetViews>
  <sheetFormatPr defaultRowHeight="14.5" x14ac:dyDescent="0.35"/>
  <cols>
    <col min="1" max="1" width="41.7265625" style="83" bestFit="1" customWidth="1"/>
    <col min="2" max="4" width="14.7265625" bestFit="1" customWidth="1"/>
    <col min="5" max="5" width="18.7265625" bestFit="1" customWidth="1"/>
    <col min="6" max="6" width="22" style="8" bestFit="1" customWidth="1"/>
    <col min="8" max="8" width="41.7265625" style="83" bestFit="1" customWidth="1"/>
    <col min="9" max="9" width="14.7265625" bestFit="1" customWidth="1"/>
    <col min="10" max="10" width="14.26953125" bestFit="1" customWidth="1"/>
    <col min="11" max="11" width="14.7265625" bestFit="1" customWidth="1"/>
    <col min="12" max="12" width="18.7265625" bestFit="1" customWidth="1"/>
    <col min="13" max="13" width="18.7265625" customWidth="1"/>
    <col min="15" max="15" width="41.7265625" style="83" bestFit="1" customWidth="1"/>
    <col min="16" max="18" width="14.7265625" style="4" bestFit="1" customWidth="1"/>
    <col min="19" max="19" width="18.7265625" style="4" bestFit="1" customWidth="1"/>
    <col min="20" max="20" width="19.81640625" bestFit="1" customWidth="1"/>
  </cols>
  <sheetData>
    <row r="1" spans="1:20" x14ac:dyDescent="0.35">
      <c r="A1" s="102" t="s">
        <v>1257</v>
      </c>
    </row>
    <row r="3" spans="1:20" x14ac:dyDescent="0.35">
      <c r="A3" s="74" t="s">
        <v>284</v>
      </c>
      <c r="B3" s="80" t="s">
        <v>285</v>
      </c>
      <c r="C3" s="80" t="s">
        <v>286</v>
      </c>
      <c r="D3" s="80" t="s">
        <v>287</v>
      </c>
      <c r="H3" s="82" t="s">
        <v>297</v>
      </c>
      <c r="I3" s="80" t="s">
        <v>285</v>
      </c>
      <c r="J3" s="80" t="s">
        <v>286</v>
      </c>
      <c r="K3" s="80" t="s">
        <v>287</v>
      </c>
      <c r="O3" s="74" t="s">
        <v>299</v>
      </c>
      <c r="P3" s="84" t="s">
        <v>285</v>
      </c>
      <c r="Q3" s="84" t="s">
        <v>286</v>
      </c>
      <c r="R3" s="84" t="s">
        <v>287</v>
      </c>
    </row>
    <row r="4" spans="1:20" x14ac:dyDescent="0.35">
      <c r="A4" s="85" t="s">
        <v>288</v>
      </c>
      <c r="B4" s="8">
        <v>0.876</v>
      </c>
      <c r="C4" s="8">
        <v>0.90500000000000003</v>
      </c>
      <c r="D4" s="8">
        <v>0.91200000000000003</v>
      </c>
      <c r="H4" s="16" t="s">
        <v>288</v>
      </c>
      <c r="I4" s="18">
        <v>0.67</v>
      </c>
      <c r="J4" s="8">
        <v>0.63700000000000001</v>
      </c>
      <c r="K4" s="23">
        <v>0.72599999999999998</v>
      </c>
      <c r="O4" s="85" t="s">
        <v>288</v>
      </c>
      <c r="P4" s="2">
        <v>0.88400000000000001</v>
      </c>
      <c r="Q4" s="86">
        <v>0.874</v>
      </c>
      <c r="R4" s="86">
        <v>0.85599999999999998</v>
      </c>
    </row>
    <row r="5" spans="1:20" x14ac:dyDescent="0.35">
      <c r="A5" s="85" t="s">
        <v>289</v>
      </c>
      <c r="B5" s="8" t="s">
        <v>418</v>
      </c>
      <c r="C5" s="8" t="s">
        <v>419</v>
      </c>
      <c r="D5" s="8" t="s">
        <v>420</v>
      </c>
      <c r="H5" s="16" t="s">
        <v>289</v>
      </c>
      <c r="I5" s="18" t="s">
        <v>421</v>
      </c>
      <c r="J5" s="19" t="s">
        <v>422</v>
      </c>
      <c r="K5" s="17" t="s">
        <v>423</v>
      </c>
      <c r="O5" s="85" t="s">
        <v>289</v>
      </c>
      <c r="P5" s="2" t="s">
        <v>424</v>
      </c>
      <c r="Q5" s="87" t="s">
        <v>425</v>
      </c>
      <c r="R5" s="86" t="s">
        <v>426</v>
      </c>
    </row>
    <row r="6" spans="1:20" x14ac:dyDescent="0.35">
      <c r="A6" s="85" t="s">
        <v>290</v>
      </c>
      <c r="B6" s="17">
        <v>0.83620000000000005</v>
      </c>
      <c r="C6" s="8">
        <v>0.86419999999999997</v>
      </c>
      <c r="D6" s="8">
        <v>0.85929999999999995</v>
      </c>
      <c r="H6" s="16" t="s">
        <v>290</v>
      </c>
      <c r="I6" s="8">
        <v>0.64029999999999998</v>
      </c>
      <c r="J6" s="8">
        <v>0.6</v>
      </c>
      <c r="K6" s="8">
        <v>0.65169999999999995</v>
      </c>
      <c r="O6" s="85" t="s">
        <v>290</v>
      </c>
      <c r="P6" s="88">
        <v>0.82799999999999996</v>
      </c>
      <c r="Q6" s="86">
        <v>0.85199999999999998</v>
      </c>
      <c r="R6" s="89">
        <v>0.77710000000000001</v>
      </c>
    </row>
    <row r="7" spans="1:20" x14ac:dyDescent="0.35">
      <c r="A7" s="85" t="s">
        <v>291</v>
      </c>
      <c r="B7" s="17" t="s">
        <v>427</v>
      </c>
      <c r="C7" s="19" t="s">
        <v>428</v>
      </c>
      <c r="D7" s="8" t="s">
        <v>429</v>
      </c>
      <c r="H7" s="16" t="s">
        <v>291</v>
      </c>
      <c r="I7" s="8" t="s">
        <v>430</v>
      </c>
      <c r="J7" s="8" t="s">
        <v>431</v>
      </c>
      <c r="K7" s="8" t="s">
        <v>432</v>
      </c>
      <c r="O7" s="85" t="s">
        <v>291</v>
      </c>
      <c r="P7" s="88" t="s">
        <v>433</v>
      </c>
      <c r="Q7" s="86" t="s">
        <v>434</v>
      </c>
      <c r="R7" s="89" t="s">
        <v>435</v>
      </c>
    </row>
    <row r="8" spans="1:20" x14ac:dyDescent="0.35">
      <c r="A8" s="85" t="s">
        <v>292</v>
      </c>
      <c r="B8" s="8">
        <v>0.65300000000000002</v>
      </c>
      <c r="C8" s="8">
        <v>0.70189999999999997</v>
      </c>
      <c r="D8" s="9">
        <v>0.58789999999999998</v>
      </c>
      <c r="H8" s="16" t="s">
        <v>292</v>
      </c>
      <c r="I8" s="8">
        <v>0.5706</v>
      </c>
      <c r="J8" s="8">
        <v>0.56359999999999999</v>
      </c>
      <c r="K8" s="8">
        <v>0.58209999999999995</v>
      </c>
      <c r="O8" s="85" t="s">
        <v>292</v>
      </c>
      <c r="P8" s="88">
        <v>0.58609999999999995</v>
      </c>
      <c r="Q8" s="86">
        <v>0.64570000000000005</v>
      </c>
      <c r="R8" s="86">
        <v>0.50600000000000001</v>
      </c>
    </row>
    <row r="9" spans="1:20" x14ac:dyDescent="0.35">
      <c r="A9" s="85" t="s">
        <v>293</v>
      </c>
      <c r="B9" s="20" t="s">
        <v>298</v>
      </c>
      <c r="C9" s="20">
        <v>4.49E-10</v>
      </c>
      <c r="D9" s="21" t="s">
        <v>298</v>
      </c>
      <c r="H9" s="16" t="s">
        <v>293</v>
      </c>
      <c r="I9" s="21">
        <v>6.3139999999999995E-4</v>
      </c>
      <c r="J9" s="90">
        <v>0.10059999999999999</v>
      </c>
      <c r="K9" s="20">
        <v>2.596E-2</v>
      </c>
      <c r="O9" s="85" t="s">
        <v>293</v>
      </c>
      <c r="P9" s="21" t="s">
        <v>298</v>
      </c>
      <c r="Q9" s="21">
        <v>4.6999999999999998E-12</v>
      </c>
      <c r="R9" s="20">
        <v>5.9000000000000001E-13</v>
      </c>
    </row>
    <row r="10" spans="1:20" x14ac:dyDescent="0.35">
      <c r="A10" s="85" t="s">
        <v>294</v>
      </c>
      <c r="B10" s="8">
        <v>0.8911</v>
      </c>
      <c r="C10" s="8">
        <v>0.92469999999999997</v>
      </c>
      <c r="D10" s="18">
        <v>0.90600000000000003</v>
      </c>
      <c r="H10" s="16" t="s">
        <v>294</v>
      </c>
      <c r="I10" s="18">
        <v>0.69310000000000005</v>
      </c>
      <c r="J10" s="89">
        <v>0.67200000000000004</v>
      </c>
      <c r="K10" s="8">
        <v>0.67520000000000002</v>
      </c>
      <c r="O10" s="85" t="s">
        <v>294</v>
      </c>
      <c r="P10" s="88">
        <v>0.86399999999999999</v>
      </c>
      <c r="Q10" s="89">
        <v>0.90969999999999995</v>
      </c>
      <c r="R10" s="89">
        <v>0.77380000000000004</v>
      </c>
    </row>
    <row r="11" spans="1:20" x14ac:dyDescent="0.35">
      <c r="A11" s="85" t="s">
        <v>295</v>
      </c>
      <c r="B11" s="17">
        <v>0.7329</v>
      </c>
      <c r="C11" s="8">
        <v>0.72150000000000003</v>
      </c>
      <c r="D11" s="18">
        <v>0.79269999999999996</v>
      </c>
      <c r="H11" s="16" t="s">
        <v>295</v>
      </c>
      <c r="I11" s="18">
        <v>0.57020000000000004</v>
      </c>
      <c r="J11" s="19">
        <v>0.50690000000000002</v>
      </c>
      <c r="K11" s="8">
        <v>0.61899999999999999</v>
      </c>
      <c r="O11" s="85" t="s">
        <v>295</v>
      </c>
      <c r="P11" s="88">
        <v>0.80120000000000002</v>
      </c>
      <c r="Q11" s="87">
        <v>0.74680000000000002</v>
      </c>
      <c r="R11" s="89">
        <v>0.78049999999999997</v>
      </c>
    </row>
    <row r="12" spans="1:20" x14ac:dyDescent="0.35">
      <c r="A12" s="85" t="s">
        <v>296</v>
      </c>
      <c r="B12" s="8">
        <v>0.81200000000000006</v>
      </c>
      <c r="C12" s="8">
        <v>0.82310000000000005</v>
      </c>
      <c r="D12" s="22">
        <v>0.84930000000000005</v>
      </c>
      <c r="H12" s="16" t="s">
        <v>296</v>
      </c>
      <c r="I12" s="18">
        <v>0.63160000000000005</v>
      </c>
      <c r="J12" s="19">
        <v>0.58950000000000002</v>
      </c>
      <c r="K12" s="8">
        <v>0.64710000000000001</v>
      </c>
      <c r="O12" s="85" t="s">
        <v>296</v>
      </c>
      <c r="P12" s="88">
        <v>0.83260000000000001</v>
      </c>
      <c r="Q12" s="87">
        <v>0.82830000000000004</v>
      </c>
      <c r="R12" s="89">
        <v>0.77710000000000001</v>
      </c>
    </row>
    <row r="13" spans="1:20" x14ac:dyDescent="0.35">
      <c r="A13" s="91"/>
      <c r="B13" s="29"/>
      <c r="C13" s="29"/>
      <c r="D13" s="30"/>
      <c r="E13" s="28"/>
      <c r="F13" s="46"/>
      <c r="G13" s="28"/>
      <c r="H13" s="91"/>
      <c r="I13" s="28"/>
      <c r="J13" s="28"/>
      <c r="K13" s="28"/>
      <c r="L13" s="31"/>
      <c r="M13" s="31"/>
      <c r="N13" s="31"/>
      <c r="O13" s="92"/>
      <c r="P13" s="78"/>
      <c r="Q13" s="78"/>
      <c r="R13" s="78"/>
      <c r="S13" s="78"/>
      <c r="T13" s="28"/>
    </row>
    <row r="14" spans="1:20" x14ac:dyDescent="0.35">
      <c r="A14" s="121" t="s">
        <v>300</v>
      </c>
      <c r="B14" s="121"/>
      <c r="C14" s="121"/>
      <c r="D14" s="121"/>
      <c r="E14" s="121"/>
      <c r="F14" s="81"/>
      <c r="H14" s="121" t="s">
        <v>335</v>
      </c>
      <c r="I14" s="121"/>
      <c r="J14" s="121"/>
      <c r="K14" s="121"/>
      <c r="L14" s="121"/>
      <c r="M14" s="81"/>
      <c r="O14" s="121" t="s">
        <v>333</v>
      </c>
      <c r="P14" s="121"/>
      <c r="Q14" s="121"/>
      <c r="R14" s="121"/>
      <c r="S14" s="121"/>
      <c r="T14" s="3"/>
    </row>
    <row r="15" spans="1:20" x14ac:dyDescent="0.35">
      <c r="A15" s="93" t="s">
        <v>138</v>
      </c>
      <c r="B15" s="26" t="s">
        <v>301</v>
      </c>
      <c r="C15" s="27" t="s">
        <v>302</v>
      </c>
      <c r="D15" s="27" t="s">
        <v>303</v>
      </c>
      <c r="E15" s="27" t="s">
        <v>304</v>
      </c>
      <c r="F15" s="94" t="s">
        <v>436</v>
      </c>
      <c r="H15" s="93" t="s">
        <v>138</v>
      </c>
      <c r="I15" s="26" t="s">
        <v>301</v>
      </c>
      <c r="J15" s="27" t="s">
        <v>302</v>
      </c>
      <c r="K15" s="27" t="s">
        <v>303</v>
      </c>
      <c r="L15" s="27" t="s">
        <v>304</v>
      </c>
      <c r="M15" s="94" t="s">
        <v>436</v>
      </c>
      <c r="O15" s="93" t="s">
        <v>138</v>
      </c>
      <c r="P15" s="95" t="s">
        <v>301</v>
      </c>
      <c r="Q15" s="95" t="s">
        <v>302</v>
      </c>
      <c r="R15" s="95" t="s">
        <v>303</v>
      </c>
      <c r="S15" s="95" t="s">
        <v>304</v>
      </c>
      <c r="T15" s="96" t="s">
        <v>436</v>
      </c>
    </row>
    <row r="16" spans="1:20" x14ac:dyDescent="0.35">
      <c r="A16" s="15" t="s">
        <v>437</v>
      </c>
      <c r="B16" s="4">
        <v>0.993534482758621</v>
      </c>
      <c r="C16" s="4">
        <v>0.13649947858198699</v>
      </c>
      <c r="D16" s="4">
        <v>0.13561693884977599</v>
      </c>
      <c r="E16" s="4">
        <v>1</v>
      </c>
      <c r="F16" s="8" t="s">
        <v>438</v>
      </c>
      <c r="H16" s="83" t="s">
        <v>439</v>
      </c>
      <c r="I16" s="2">
        <v>0.98493408699999996</v>
      </c>
      <c r="J16" s="2">
        <v>8.9271507999999999E-2</v>
      </c>
      <c r="K16" s="2">
        <v>8.7926552000000005E-2</v>
      </c>
      <c r="L16" s="2">
        <v>1</v>
      </c>
      <c r="M16" t="s">
        <v>440</v>
      </c>
      <c r="O16" s="15" t="s">
        <v>441</v>
      </c>
      <c r="P16" s="4">
        <v>1</v>
      </c>
      <c r="Q16" s="4">
        <v>0.15664776873262501</v>
      </c>
      <c r="R16" s="4">
        <v>0.15664776873262501</v>
      </c>
      <c r="S16" s="4">
        <v>1</v>
      </c>
      <c r="T16" t="s">
        <v>438</v>
      </c>
    </row>
    <row r="17" spans="1:20" x14ac:dyDescent="0.35">
      <c r="A17" s="15" t="s">
        <v>442</v>
      </c>
      <c r="B17" s="4">
        <v>0.98275862068965503</v>
      </c>
      <c r="C17" s="4">
        <v>7.6075995372522506E-2</v>
      </c>
      <c r="D17" s="4">
        <v>7.4764340279892802E-2</v>
      </c>
      <c r="E17" s="4">
        <v>0.55129057560213501</v>
      </c>
      <c r="F17" s="8" t="s">
        <v>438</v>
      </c>
      <c r="H17" s="83" t="s">
        <v>443</v>
      </c>
      <c r="I17" s="2">
        <v>0.97740112999999995</v>
      </c>
      <c r="J17" s="2">
        <v>3.9715432000000002E-2</v>
      </c>
      <c r="K17" s="2">
        <v>3.8817907999999998E-2</v>
      </c>
      <c r="L17" s="2">
        <v>0.44148107399999997</v>
      </c>
      <c r="M17" t="s">
        <v>440</v>
      </c>
      <c r="O17" s="15" t="s">
        <v>444</v>
      </c>
      <c r="P17" s="4">
        <v>0.97686375321336805</v>
      </c>
      <c r="Q17" s="4">
        <v>4.0384022640219397E-2</v>
      </c>
      <c r="R17" s="4">
        <v>3.9449687926178298E-2</v>
      </c>
      <c r="S17" s="4">
        <v>0.25183689653130797</v>
      </c>
      <c r="T17" t="s">
        <v>438</v>
      </c>
    </row>
    <row r="18" spans="1:20" x14ac:dyDescent="0.35">
      <c r="A18" s="15" t="s">
        <v>444</v>
      </c>
      <c r="B18" s="4">
        <v>0.99568965517241403</v>
      </c>
      <c r="C18" s="4">
        <v>4.2697781817657599E-2</v>
      </c>
      <c r="D18" s="4">
        <v>4.2513739654650502E-2</v>
      </c>
      <c r="E18" s="4">
        <v>0.31348399407350702</v>
      </c>
      <c r="F18" s="8" t="s">
        <v>438</v>
      </c>
      <c r="H18" s="83" t="s">
        <v>445</v>
      </c>
      <c r="I18" s="2">
        <v>0.98305084700000001</v>
      </c>
      <c r="J18" s="2">
        <v>3.6751939999999997E-2</v>
      </c>
      <c r="K18" s="2">
        <v>3.6129026000000002E-2</v>
      </c>
      <c r="L18" s="2">
        <v>0.41090006899999998</v>
      </c>
      <c r="M18" t="s">
        <v>440</v>
      </c>
      <c r="O18" s="15" t="s">
        <v>442</v>
      </c>
      <c r="P18" s="4">
        <v>0.97943444730077101</v>
      </c>
      <c r="Q18" s="4">
        <v>3.83773064572396E-2</v>
      </c>
      <c r="R18" s="4">
        <v>3.7588055938838801E-2</v>
      </c>
      <c r="S18" s="4">
        <v>0.23995270563346599</v>
      </c>
      <c r="T18" t="s">
        <v>438</v>
      </c>
    </row>
    <row r="19" spans="1:20" x14ac:dyDescent="0.35">
      <c r="A19" s="15" t="s">
        <v>446</v>
      </c>
      <c r="B19" s="4">
        <v>0.99137931034482796</v>
      </c>
      <c r="C19" s="4">
        <v>3.31111907957174E-2</v>
      </c>
      <c r="D19" s="4">
        <v>3.28257494957543E-2</v>
      </c>
      <c r="E19" s="4">
        <v>0.24204756259920901</v>
      </c>
      <c r="F19" s="8" t="s">
        <v>438</v>
      </c>
      <c r="H19" s="83" t="s">
        <v>447</v>
      </c>
      <c r="I19" s="2">
        <v>0.96045197699999996</v>
      </c>
      <c r="J19" s="2">
        <v>3.2089864000000003E-2</v>
      </c>
      <c r="K19" s="2">
        <v>3.0820772999999999E-2</v>
      </c>
      <c r="L19" s="2">
        <v>0.35052862299999998</v>
      </c>
      <c r="M19" t="s">
        <v>448</v>
      </c>
      <c r="O19" s="15" t="s">
        <v>449</v>
      </c>
      <c r="P19" s="4">
        <v>1</v>
      </c>
      <c r="Q19" s="4">
        <v>3.0789599727960401E-2</v>
      </c>
      <c r="R19" s="4">
        <v>3.0789599727960401E-2</v>
      </c>
      <c r="S19" s="4">
        <v>0.196553069201476</v>
      </c>
      <c r="T19" t="s">
        <v>438</v>
      </c>
    </row>
    <row r="20" spans="1:20" x14ac:dyDescent="0.35">
      <c r="A20" s="15" t="s">
        <v>450</v>
      </c>
      <c r="B20" s="4">
        <v>0.993534482758621</v>
      </c>
      <c r="C20" s="4">
        <v>3.0570199665701101E-2</v>
      </c>
      <c r="D20" s="4">
        <v>3.0372547512690098E-2</v>
      </c>
      <c r="E20" s="4">
        <v>0.223958362209708</v>
      </c>
      <c r="F20" s="8" t="s">
        <v>438</v>
      </c>
      <c r="H20" s="83" t="s">
        <v>451</v>
      </c>
      <c r="I20" s="2">
        <v>0.96233521700000002</v>
      </c>
      <c r="J20" s="2">
        <v>2.4531163000000002E-2</v>
      </c>
      <c r="K20" s="2">
        <v>2.3607202000000001E-2</v>
      </c>
      <c r="L20" s="2">
        <v>0.26848775200000002</v>
      </c>
      <c r="M20" t="s">
        <v>440</v>
      </c>
      <c r="O20" s="15" t="s">
        <v>450</v>
      </c>
      <c r="P20" s="4">
        <v>0.98714652956298199</v>
      </c>
      <c r="Q20" s="4">
        <v>2.8443971736302701E-2</v>
      </c>
      <c r="R20" s="4">
        <v>2.8078367986478801E-2</v>
      </c>
      <c r="S20" s="4">
        <v>0.17924524692339799</v>
      </c>
      <c r="T20" t="s">
        <v>438</v>
      </c>
    </row>
    <row r="21" spans="1:20" x14ac:dyDescent="0.35">
      <c r="A21" s="15" t="s">
        <v>441</v>
      </c>
      <c r="B21" s="4">
        <v>0.93965517241379304</v>
      </c>
      <c r="C21" s="4">
        <v>2.91484356002914E-2</v>
      </c>
      <c r="D21" s="4">
        <v>2.7389478279584201E-2</v>
      </c>
      <c r="E21" s="4">
        <v>0.20196207429459601</v>
      </c>
      <c r="F21" s="8" t="s">
        <v>438</v>
      </c>
      <c r="H21" s="83" t="s">
        <v>452</v>
      </c>
      <c r="I21" s="2">
        <v>0.94538606400000003</v>
      </c>
      <c r="J21" s="2">
        <v>2.3268173E-2</v>
      </c>
      <c r="K21" s="2">
        <v>2.1997406000000001E-2</v>
      </c>
      <c r="L21" s="2">
        <v>0.250179333</v>
      </c>
      <c r="M21" t="s">
        <v>440</v>
      </c>
      <c r="O21" s="15" t="s">
        <v>453</v>
      </c>
      <c r="P21" s="4">
        <v>1</v>
      </c>
      <c r="Q21" s="4">
        <v>2.5702720847617402E-2</v>
      </c>
      <c r="R21" s="4">
        <v>2.5702720847617402E-2</v>
      </c>
      <c r="S21" s="4">
        <v>0.16407971243745101</v>
      </c>
      <c r="T21" t="s">
        <v>438</v>
      </c>
    </row>
    <row r="22" spans="1:20" x14ac:dyDescent="0.35">
      <c r="A22" s="15" t="s">
        <v>454</v>
      </c>
      <c r="B22" s="4">
        <v>0.99137931034482796</v>
      </c>
      <c r="C22" s="4">
        <v>2.41655348104023E-2</v>
      </c>
      <c r="D22" s="4">
        <v>2.39572112344505E-2</v>
      </c>
      <c r="E22" s="4">
        <v>0.176653531908636</v>
      </c>
      <c r="F22" s="8" t="s">
        <v>448</v>
      </c>
      <c r="H22" s="83" t="s">
        <v>455</v>
      </c>
      <c r="I22" s="2">
        <v>0.91337099799999999</v>
      </c>
      <c r="J22" s="2">
        <v>1.9839191999999999E-2</v>
      </c>
      <c r="K22" s="2">
        <v>1.8120542E-2</v>
      </c>
      <c r="L22" s="2">
        <v>0.20608726099999999</v>
      </c>
      <c r="M22" t="s">
        <v>448</v>
      </c>
      <c r="O22" s="15" t="s">
        <v>456</v>
      </c>
      <c r="P22" s="4">
        <v>0.98971722365038595</v>
      </c>
      <c r="Q22" s="4">
        <v>2.12761936937527E-2</v>
      </c>
      <c r="R22" s="4">
        <v>2.1057415352428801E-2</v>
      </c>
      <c r="S22" s="4">
        <v>0.13442524922503499</v>
      </c>
      <c r="T22" t="s">
        <v>438</v>
      </c>
    </row>
    <row r="23" spans="1:20" x14ac:dyDescent="0.35">
      <c r="A23" s="15" t="s">
        <v>457</v>
      </c>
      <c r="B23" s="4">
        <v>0.89655172413793105</v>
      </c>
      <c r="C23" s="4">
        <v>2.4385003248130199E-2</v>
      </c>
      <c r="D23" s="4">
        <v>2.1862416705220201E-2</v>
      </c>
      <c r="E23" s="4">
        <v>0.16120712420324801</v>
      </c>
      <c r="F23" s="8" t="s">
        <v>438</v>
      </c>
      <c r="H23" s="83" t="s">
        <v>453</v>
      </c>
      <c r="I23" s="2">
        <v>0.94538606400000003</v>
      </c>
      <c r="J23" s="2">
        <v>1.8918264000000001E-2</v>
      </c>
      <c r="K23" s="2">
        <v>1.7885063E-2</v>
      </c>
      <c r="L23" s="2">
        <v>0.20340913099999999</v>
      </c>
      <c r="M23" t="s">
        <v>448</v>
      </c>
      <c r="O23" s="15" t="s">
        <v>458</v>
      </c>
      <c r="P23" s="4">
        <v>1</v>
      </c>
      <c r="Q23" s="4">
        <v>2.0741183752320199E-2</v>
      </c>
      <c r="R23" s="4">
        <v>2.0741183752320199E-2</v>
      </c>
      <c r="S23" s="4">
        <v>0.13240650613876501</v>
      </c>
      <c r="T23" t="s">
        <v>440</v>
      </c>
    </row>
    <row r="24" spans="1:20" x14ac:dyDescent="0.35">
      <c r="A24" s="15" t="s">
        <v>447</v>
      </c>
      <c r="B24" s="4">
        <v>0.97198275862068995</v>
      </c>
      <c r="C24" s="4">
        <v>1.87568229431316E-2</v>
      </c>
      <c r="D24" s="4">
        <v>1.8231308507224899E-2</v>
      </c>
      <c r="E24" s="4">
        <v>0.13443238478800801</v>
      </c>
      <c r="F24" s="8" t="s">
        <v>448</v>
      </c>
      <c r="H24" s="83" t="s">
        <v>459</v>
      </c>
      <c r="I24" s="2">
        <v>0.89830508499999995</v>
      </c>
      <c r="J24" s="2">
        <v>1.8027254999999999E-2</v>
      </c>
      <c r="K24" s="2">
        <v>1.6193974999999999E-2</v>
      </c>
      <c r="L24" s="2">
        <v>0.184176163</v>
      </c>
      <c r="M24" t="s">
        <v>440</v>
      </c>
      <c r="O24" s="15" t="s">
        <v>460</v>
      </c>
      <c r="P24" s="4">
        <v>0.95629820051413905</v>
      </c>
      <c r="Q24" s="4">
        <v>1.8543606255151699E-2</v>
      </c>
      <c r="R24" s="4">
        <v>1.77332172928443E-2</v>
      </c>
      <c r="S24" s="4">
        <v>0.113204403971513</v>
      </c>
      <c r="T24" t="s">
        <v>438</v>
      </c>
    </row>
    <row r="25" spans="1:20" x14ac:dyDescent="0.35">
      <c r="A25" s="15" t="s">
        <v>461</v>
      </c>
      <c r="B25" s="4">
        <v>0.93534482758620696</v>
      </c>
      <c r="C25" s="4">
        <v>1.7722259926912998E-2</v>
      </c>
      <c r="D25" s="4">
        <v>1.6576424155776402E-2</v>
      </c>
      <c r="E25" s="4">
        <v>0.122229747230456</v>
      </c>
      <c r="F25" s="8" t="s">
        <v>438</v>
      </c>
      <c r="H25" s="83" t="s">
        <v>462</v>
      </c>
      <c r="I25" s="2">
        <v>0.89265536700000003</v>
      </c>
      <c r="J25" s="2">
        <v>1.5333088E-2</v>
      </c>
      <c r="K25" s="2">
        <v>1.3687164E-2</v>
      </c>
      <c r="L25" s="2">
        <v>0.15566587600000001</v>
      </c>
      <c r="M25" t="s">
        <v>440</v>
      </c>
      <c r="O25" s="15" t="s">
        <v>463</v>
      </c>
      <c r="P25" s="4">
        <v>0.98457583547557803</v>
      </c>
      <c r="Q25" s="4">
        <v>1.58496007845347E-2</v>
      </c>
      <c r="R25" s="4">
        <v>1.56051339343876E-2</v>
      </c>
      <c r="S25" s="4">
        <v>9.9619254462687601E-2</v>
      </c>
      <c r="T25" t="s">
        <v>438</v>
      </c>
    </row>
    <row r="26" spans="1:20" x14ac:dyDescent="0.35">
      <c r="A26" s="15" t="s">
        <v>456</v>
      </c>
      <c r="B26" s="4">
        <v>0.95043103448275901</v>
      </c>
      <c r="C26" s="4">
        <v>1.7275339539502801E-2</v>
      </c>
      <c r="D26" s="4">
        <v>1.64190188295705E-2</v>
      </c>
      <c r="E26" s="4">
        <v>0.12106908597721699</v>
      </c>
      <c r="F26" s="8" t="s">
        <v>438</v>
      </c>
      <c r="H26" s="83" t="s">
        <v>464</v>
      </c>
      <c r="I26" s="2">
        <v>0.85687382300000003</v>
      </c>
      <c r="J26" s="2">
        <v>1.5438155E-2</v>
      </c>
      <c r="K26" s="2">
        <v>1.3228551E-2</v>
      </c>
      <c r="L26" s="2">
        <v>0.15045001199999999</v>
      </c>
      <c r="M26" t="s">
        <v>440</v>
      </c>
      <c r="O26" s="15" t="s">
        <v>465</v>
      </c>
      <c r="P26" s="4">
        <v>0.89974293059125998</v>
      </c>
      <c r="Q26" s="4">
        <v>1.6990643829038199E-2</v>
      </c>
      <c r="R26" s="4">
        <v>1.52872116713712E-2</v>
      </c>
      <c r="S26" s="4">
        <v>9.7589718609169596E-2</v>
      </c>
      <c r="T26" t="s">
        <v>438</v>
      </c>
    </row>
    <row r="27" spans="1:20" x14ac:dyDescent="0.35">
      <c r="A27" s="15" t="s">
        <v>466</v>
      </c>
      <c r="B27" s="4">
        <v>0.92241379310344795</v>
      </c>
      <c r="C27" s="4">
        <v>1.6718867576914501E-2</v>
      </c>
      <c r="D27" s="4">
        <v>1.5421714058015901E-2</v>
      </c>
      <c r="E27" s="4">
        <v>0.11371524964959299</v>
      </c>
      <c r="F27" s="8" t="s">
        <v>438</v>
      </c>
      <c r="H27" s="83" t="s">
        <v>467</v>
      </c>
      <c r="I27" s="2">
        <v>0.80602636500000002</v>
      </c>
      <c r="J27" s="2">
        <v>1.6170295000000001E-2</v>
      </c>
      <c r="K27" s="2">
        <v>1.3033684E-2</v>
      </c>
      <c r="L27" s="2">
        <v>0.14823376999999999</v>
      </c>
      <c r="M27" t="s">
        <v>440</v>
      </c>
      <c r="O27" s="15" t="s">
        <v>461</v>
      </c>
      <c r="P27" s="4">
        <v>0.97172236503856002</v>
      </c>
      <c r="Q27" s="4">
        <v>1.4823247529130701E-2</v>
      </c>
      <c r="R27" s="4">
        <v>1.4404081146558801E-2</v>
      </c>
      <c r="S27" s="4">
        <v>9.1952035213118899E-2</v>
      </c>
      <c r="T27" t="s">
        <v>438</v>
      </c>
    </row>
    <row r="28" spans="1:20" x14ac:dyDescent="0.35">
      <c r="A28" s="15" t="s">
        <v>460</v>
      </c>
      <c r="B28" s="4">
        <v>0.90301724137931005</v>
      </c>
      <c r="C28" s="4">
        <v>1.63016565289699E-2</v>
      </c>
      <c r="D28" s="4">
        <v>1.4720676908703399E-2</v>
      </c>
      <c r="E28" s="4">
        <v>0.10854600489846999</v>
      </c>
      <c r="F28" s="8" t="s">
        <v>438</v>
      </c>
      <c r="H28" s="83" t="s">
        <v>468</v>
      </c>
      <c r="I28" s="2">
        <v>0.70621468899999995</v>
      </c>
      <c r="J28" s="2">
        <v>1.8300987000000001E-2</v>
      </c>
      <c r="K28" s="2">
        <v>1.2924425999999999E-2</v>
      </c>
      <c r="L28" s="2">
        <v>0.14699116000000001</v>
      </c>
      <c r="M28" t="s">
        <v>440</v>
      </c>
      <c r="O28" s="15" t="s">
        <v>469</v>
      </c>
      <c r="P28" s="4">
        <v>0.96915167095115695</v>
      </c>
      <c r="Q28" s="4">
        <v>1.46672049007652E-2</v>
      </c>
      <c r="R28" s="4">
        <v>1.4214746137759599E-2</v>
      </c>
      <c r="S28" s="4">
        <v>9.0743368084751294E-2</v>
      </c>
      <c r="T28" t="s">
        <v>438</v>
      </c>
    </row>
    <row r="29" spans="1:20" x14ac:dyDescent="0.35">
      <c r="A29" s="15" t="s">
        <v>470</v>
      </c>
      <c r="B29" s="4">
        <v>0.84267241379310298</v>
      </c>
      <c r="C29" s="4">
        <v>1.6099498479859298E-2</v>
      </c>
      <c r="D29" s="4">
        <v>1.35666032448814E-2</v>
      </c>
      <c r="E29" s="4">
        <v>0.100036200197007</v>
      </c>
      <c r="F29" s="8" t="s">
        <v>438</v>
      </c>
      <c r="H29" s="83" t="s">
        <v>471</v>
      </c>
      <c r="I29" s="2">
        <v>0.87005649699999998</v>
      </c>
      <c r="J29" s="2">
        <v>1.2946881E-2</v>
      </c>
      <c r="K29" s="2">
        <v>1.1264517999999999E-2</v>
      </c>
      <c r="L29" s="2">
        <v>0.12811281199999999</v>
      </c>
      <c r="M29" t="s">
        <v>440</v>
      </c>
      <c r="O29" s="15" t="s">
        <v>472</v>
      </c>
      <c r="P29" s="4">
        <v>0.93059125964010303</v>
      </c>
      <c r="Q29" s="4">
        <v>1.3617313300957201E-2</v>
      </c>
      <c r="R29" s="4">
        <v>1.2672152737651699E-2</v>
      </c>
      <c r="S29" s="4">
        <v>8.0895839373755593E-2</v>
      </c>
      <c r="T29" t="s">
        <v>438</v>
      </c>
    </row>
    <row r="30" spans="1:20" x14ac:dyDescent="0.35">
      <c r="A30" s="15" t="s">
        <v>473</v>
      </c>
      <c r="B30" s="4">
        <v>0.90732758620689702</v>
      </c>
      <c r="C30" s="4">
        <v>1.2963696150386001E-2</v>
      </c>
      <c r="D30" s="4">
        <v>1.17623191364493E-2</v>
      </c>
      <c r="E30" s="4">
        <v>8.6731932133334202E-2</v>
      </c>
      <c r="F30" s="8" t="s">
        <v>438</v>
      </c>
      <c r="H30" s="83" t="s">
        <v>474</v>
      </c>
      <c r="I30" s="2">
        <v>0.87193973599999997</v>
      </c>
      <c r="J30" s="2">
        <v>1.2855508999999999E-2</v>
      </c>
      <c r="K30" s="2">
        <v>1.1209228999999999E-2</v>
      </c>
      <c r="L30" s="2">
        <v>0.12748400900000001</v>
      </c>
      <c r="M30" t="s">
        <v>440</v>
      </c>
      <c r="O30" s="15" t="s">
        <v>475</v>
      </c>
      <c r="P30" s="4">
        <v>0.96658097686375299</v>
      </c>
      <c r="Q30" s="4">
        <v>1.3095892022780199E-2</v>
      </c>
      <c r="R30" s="4">
        <v>1.2658240104281101E-2</v>
      </c>
      <c r="S30" s="4">
        <v>8.0807024617675305E-2</v>
      </c>
      <c r="T30" t="s">
        <v>438</v>
      </c>
    </row>
    <row r="31" spans="1:20" x14ac:dyDescent="0.35">
      <c r="A31" s="15" t="s">
        <v>476</v>
      </c>
      <c r="B31" s="4">
        <v>0.56034482758620696</v>
      </c>
      <c r="C31" s="4">
        <v>1.8344016116262799E-2</v>
      </c>
      <c r="D31" s="4">
        <v>1.0278974547905899E-2</v>
      </c>
      <c r="E31" s="4">
        <v>7.5794179068530296E-2</v>
      </c>
      <c r="F31" s="8" t="s">
        <v>438</v>
      </c>
      <c r="H31" s="83" t="s">
        <v>477</v>
      </c>
      <c r="I31" s="2">
        <v>0.84369114899999997</v>
      </c>
      <c r="J31" s="2">
        <v>1.2656496E-2</v>
      </c>
      <c r="K31" s="2">
        <v>1.0678174E-2</v>
      </c>
      <c r="L31" s="2">
        <v>0.12144424600000001</v>
      </c>
      <c r="M31" t="s">
        <v>448</v>
      </c>
      <c r="O31" s="15" t="s">
        <v>443</v>
      </c>
      <c r="P31" s="4">
        <v>0.96915167095115695</v>
      </c>
      <c r="Q31" s="4">
        <v>1.16858234395751E-2</v>
      </c>
      <c r="R31" s="4">
        <v>1.1325335312904399E-2</v>
      </c>
      <c r="S31" s="4">
        <v>7.2298095303451895E-2</v>
      </c>
      <c r="T31" t="s">
        <v>440</v>
      </c>
    </row>
    <row r="32" spans="1:20" x14ac:dyDescent="0.35">
      <c r="A32" s="15" t="s">
        <v>478</v>
      </c>
      <c r="B32" s="4">
        <v>0.92025862068965503</v>
      </c>
      <c r="C32" s="4">
        <v>1.01328130207819E-2</v>
      </c>
      <c r="D32" s="4">
        <v>9.3248085342108895E-3</v>
      </c>
      <c r="E32" s="4">
        <v>6.8758435438068893E-2</v>
      </c>
      <c r="F32" s="8" t="s">
        <v>438</v>
      </c>
      <c r="H32" s="83" t="s">
        <v>479</v>
      </c>
      <c r="I32" s="2">
        <v>0.84557438799999995</v>
      </c>
      <c r="J32" s="2">
        <v>1.201348E-2</v>
      </c>
      <c r="K32" s="2">
        <v>1.0158291E-2</v>
      </c>
      <c r="L32" s="2">
        <v>0.115531548</v>
      </c>
      <c r="M32" t="s">
        <v>440</v>
      </c>
      <c r="O32" s="15" t="s">
        <v>480</v>
      </c>
      <c r="P32" s="4">
        <v>0.95372750642673498</v>
      </c>
      <c r="Q32" s="4">
        <v>1.16324535339819E-2</v>
      </c>
      <c r="R32" s="4">
        <v>1.1094190902589399E-2</v>
      </c>
      <c r="S32" s="4">
        <v>7.0822527459842799E-2</v>
      </c>
      <c r="T32" t="s">
        <v>438</v>
      </c>
    </row>
    <row r="33" spans="1:20" x14ac:dyDescent="0.35">
      <c r="A33" s="15" t="s">
        <v>481</v>
      </c>
      <c r="B33" s="4">
        <v>0.84051724137931005</v>
      </c>
      <c r="C33" s="4">
        <v>1.03067540920122E-2</v>
      </c>
      <c r="D33" s="4">
        <v>8.6630045169930007E-3</v>
      </c>
      <c r="E33" s="4">
        <v>6.3878484431720298E-2</v>
      </c>
      <c r="F33" s="8" t="s">
        <v>438</v>
      </c>
      <c r="H33" s="83" t="s">
        <v>482</v>
      </c>
      <c r="I33" s="2">
        <v>0.78719397400000002</v>
      </c>
      <c r="J33" s="2">
        <v>1.1123512E-2</v>
      </c>
      <c r="K33" s="2">
        <v>8.7563620000000002E-3</v>
      </c>
      <c r="L33" s="2">
        <v>9.9587229999999999E-2</v>
      </c>
      <c r="M33" t="s">
        <v>448</v>
      </c>
      <c r="O33" s="15" t="s">
        <v>483</v>
      </c>
      <c r="P33" s="4">
        <v>0.946015424164524</v>
      </c>
      <c r="Q33" s="4">
        <v>1.1626101484540701E-2</v>
      </c>
      <c r="R33" s="4">
        <v>1.0998471327277499E-2</v>
      </c>
      <c r="S33" s="4">
        <v>7.0211477739273304E-2</v>
      </c>
      <c r="T33" t="s">
        <v>440</v>
      </c>
    </row>
    <row r="34" spans="1:20" x14ac:dyDescent="0.35">
      <c r="A34" s="15" t="s">
        <v>484</v>
      </c>
      <c r="B34" s="4">
        <v>0.75862068965517204</v>
      </c>
      <c r="C34" s="4">
        <v>8.9782477237728194E-3</v>
      </c>
      <c r="D34" s="4">
        <v>6.8110844801035197E-3</v>
      </c>
      <c r="E34" s="4">
        <v>5.0222962838353001E-2</v>
      </c>
      <c r="F34" s="8" t="s">
        <v>438</v>
      </c>
      <c r="H34" s="83" t="s">
        <v>446</v>
      </c>
      <c r="I34" s="2">
        <v>0.728813559</v>
      </c>
      <c r="J34" s="2">
        <v>1.0219982000000001E-2</v>
      </c>
      <c r="K34" s="2">
        <v>7.4484620000000003E-3</v>
      </c>
      <c r="L34" s="2">
        <v>8.4712312999999997E-2</v>
      </c>
      <c r="M34" t="s">
        <v>440</v>
      </c>
      <c r="O34" s="15" t="s">
        <v>445</v>
      </c>
      <c r="P34" s="4">
        <v>0.97429305912596398</v>
      </c>
      <c r="Q34" s="4">
        <v>1.0823790493467499E-2</v>
      </c>
      <c r="R34" s="4">
        <v>1.0545543951219E-2</v>
      </c>
      <c r="S34" s="4">
        <v>6.7320103162264999E-2</v>
      </c>
      <c r="T34" t="s">
        <v>440</v>
      </c>
    </row>
    <row r="35" spans="1:20" x14ac:dyDescent="0.35">
      <c r="A35" s="15" t="s">
        <v>485</v>
      </c>
      <c r="B35" s="4">
        <v>0.80818965517241403</v>
      </c>
      <c r="C35" s="4">
        <v>8.2826987887468506E-3</v>
      </c>
      <c r="D35" s="4">
        <v>6.6939914779742902E-3</v>
      </c>
      <c r="E35" s="4">
        <v>4.9359552978771003E-2</v>
      </c>
      <c r="F35" s="8" t="s">
        <v>438</v>
      </c>
      <c r="H35" s="83" t="s">
        <v>486</v>
      </c>
      <c r="I35" s="2">
        <v>0.68173258000000003</v>
      </c>
      <c r="J35" s="2">
        <v>8.8210479999999997E-3</v>
      </c>
      <c r="K35" s="2">
        <v>6.0135960000000004E-3</v>
      </c>
      <c r="L35" s="2">
        <v>6.8393399999999993E-2</v>
      </c>
      <c r="M35" t="s">
        <v>448</v>
      </c>
      <c r="O35" s="15" t="s">
        <v>487</v>
      </c>
      <c r="P35" s="4">
        <v>0.98200514138817496</v>
      </c>
      <c r="Q35" s="4">
        <v>1.0571667062704701E-2</v>
      </c>
      <c r="R35" s="4">
        <v>1.0381431408620001E-2</v>
      </c>
      <c r="S35" s="4">
        <v>6.6272449921324E-2</v>
      </c>
      <c r="T35" t="s">
        <v>440</v>
      </c>
    </row>
    <row r="36" spans="1:20" x14ac:dyDescent="0.35">
      <c r="A36" s="15" t="s">
        <v>488</v>
      </c>
      <c r="B36" s="4">
        <v>0.83836206896551702</v>
      </c>
      <c r="C36" s="4">
        <v>7.75606629361353E-3</v>
      </c>
      <c r="D36" s="4">
        <v>6.5023917849475503E-3</v>
      </c>
      <c r="E36" s="4">
        <v>4.7946752375455703E-2</v>
      </c>
      <c r="F36" s="8" t="s">
        <v>448</v>
      </c>
      <c r="H36" s="83" t="s">
        <v>489</v>
      </c>
      <c r="I36" s="2">
        <v>0.69491525399999998</v>
      </c>
      <c r="J36" s="2">
        <v>7.1413570000000001E-3</v>
      </c>
      <c r="K36" s="2">
        <v>4.9626380000000001E-3</v>
      </c>
      <c r="L36" s="2">
        <v>5.6440717000000001E-2</v>
      </c>
      <c r="M36" t="s">
        <v>448</v>
      </c>
      <c r="O36" s="15" t="s">
        <v>470</v>
      </c>
      <c r="P36" s="4">
        <v>0.88174807197943506</v>
      </c>
      <c r="Q36" s="4">
        <v>1.1134456463944901E-2</v>
      </c>
      <c r="R36" s="4">
        <v>9.8177855196223407E-3</v>
      </c>
      <c r="S36" s="4">
        <v>6.2674276174210106E-2</v>
      </c>
      <c r="T36" t="s">
        <v>438</v>
      </c>
    </row>
    <row r="37" spans="1:20" x14ac:dyDescent="0.35">
      <c r="A37" s="15" t="s">
        <v>490</v>
      </c>
      <c r="B37" s="4">
        <v>0.77155172413793105</v>
      </c>
      <c r="C37" s="4">
        <v>7.8986826803780393E-3</v>
      </c>
      <c r="D37" s="4">
        <v>6.0942422404640902E-3</v>
      </c>
      <c r="E37" s="4">
        <v>4.4937175932091497E-2</v>
      </c>
      <c r="F37" s="8" t="s">
        <v>448</v>
      </c>
      <c r="H37" s="83" t="s">
        <v>491</v>
      </c>
      <c r="I37" s="2">
        <v>0.63088512200000002</v>
      </c>
      <c r="J37" s="2">
        <v>7.5528949999999996E-3</v>
      </c>
      <c r="K37" s="2">
        <v>4.7650089999999997E-3</v>
      </c>
      <c r="L37" s="2">
        <v>5.4193059000000002E-2</v>
      </c>
      <c r="M37" t="s">
        <v>448</v>
      </c>
      <c r="O37" s="15" t="s">
        <v>488</v>
      </c>
      <c r="P37" s="4">
        <v>0.92030848329048798</v>
      </c>
      <c r="Q37" s="4">
        <v>1.0217448088430101E-2</v>
      </c>
      <c r="R37" s="4">
        <v>9.4032041533623992E-3</v>
      </c>
      <c r="S37" s="4">
        <v>6.0027692889850902E-2</v>
      </c>
      <c r="T37" t="s">
        <v>440</v>
      </c>
    </row>
    <row r="38" spans="1:20" x14ac:dyDescent="0.35">
      <c r="A38" s="15" t="s">
        <v>492</v>
      </c>
      <c r="B38" s="4">
        <v>0.71120689655172398</v>
      </c>
      <c r="C38" s="4">
        <v>8.3007549001097008E-3</v>
      </c>
      <c r="D38" s="4">
        <v>5.90355413154354E-3</v>
      </c>
      <c r="E38" s="4">
        <v>4.3531097085762603E-2</v>
      </c>
      <c r="F38" s="8" t="s">
        <v>448</v>
      </c>
      <c r="H38" s="83" t="s">
        <v>441</v>
      </c>
      <c r="I38" s="2">
        <v>0.68738229799999995</v>
      </c>
      <c r="J38" s="2">
        <v>6.8939980000000001E-3</v>
      </c>
      <c r="K38" s="2">
        <v>4.7388120000000002E-3</v>
      </c>
      <c r="L38" s="2">
        <v>5.3895121999999997E-2</v>
      </c>
      <c r="M38" t="s">
        <v>448</v>
      </c>
      <c r="O38" s="15" t="s">
        <v>493</v>
      </c>
      <c r="P38" s="4">
        <v>0.87660668380462703</v>
      </c>
      <c r="Q38" s="4">
        <v>8.1190713303863193E-3</v>
      </c>
      <c r="R38" s="4">
        <v>7.1172321945031803E-3</v>
      </c>
      <c r="S38" s="4">
        <v>4.5434622223386102E-2</v>
      </c>
      <c r="T38" t="s">
        <v>438</v>
      </c>
    </row>
    <row r="39" spans="1:20" x14ac:dyDescent="0.35">
      <c r="A39" s="15" t="s">
        <v>475</v>
      </c>
      <c r="B39" s="4">
        <v>0.77586206896551702</v>
      </c>
      <c r="C39" s="4">
        <v>6.2299325834568502E-3</v>
      </c>
      <c r="D39" s="4">
        <v>4.8335683837165203E-3</v>
      </c>
      <c r="E39" s="4">
        <v>3.56413323048878E-2</v>
      </c>
      <c r="F39" s="8" t="s">
        <v>438</v>
      </c>
      <c r="H39" s="83" t="s">
        <v>494</v>
      </c>
      <c r="I39" s="2">
        <v>0.66666666699999999</v>
      </c>
      <c r="J39" s="2">
        <v>6.7691139999999997E-3</v>
      </c>
      <c r="K39" s="2">
        <v>4.5127429999999996E-3</v>
      </c>
      <c r="L39" s="2">
        <v>5.1324003E-2</v>
      </c>
      <c r="M39" t="s">
        <v>440</v>
      </c>
      <c r="O39" s="15" t="s">
        <v>495</v>
      </c>
      <c r="P39" s="4">
        <v>0.84061696658097695</v>
      </c>
      <c r="Q39" s="4">
        <v>8.3157991628284508E-3</v>
      </c>
      <c r="R39" s="4">
        <v>6.9904018669534797E-3</v>
      </c>
      <c r="S39" s="4">
        <v>4.4624969276677501E-2</v>
      </c>
      <c r="T39" t="s">
        <v>438</v>
      </c>
    </row>
    <row r="40" spans="1:20" x14ac:dyDescent="0.35">
      <c r="A40" s="15" t="s">
        <v>449</v>
      </c>
      <c r="B40" s="4">
        <v>0.78879310344827602</v>
      </c>
      <c r="C40" s="4">
        <v>5.9347670966195497E-3</v>
      </c>
      <c r="D40" s="4">
        <v>4.6813033563852498E-3</v>
      </c>
      <c r="E40" s="4">
        <v>3.4518574125690503E-2</v>
      </c>
      <c r="F40" s="8" t="s">
        <v>438</v>
      </c>
      <c r="H40" s="83" t="s">
        <v>496</v>
      </c>
      <c r="I40" s="2">
        <v>0.68173258000000003</v>
      </c>
      <c r="J40" s="2">
        <v>6.3759029999999996E-3</v>
      </c>
      <c r="K40" s="2">
        <v>4.3466609999999999E-3</v>
      </c>
      <c r="L40" s="2">
        <v>4.9435131E-2</v>
      </c>
      <c r="M40" t="s">
        <v>440</v>
      </c>
      <c r="O40" s="15" t="s">
        <v>497</v>
      </c>
      <c r="P40" s="4">
        <v>0.79177377892030898</v>
      </c>
      <c r="Q40" s="4">
        <v>8.76124883421402E-3</v>
      </c>
      <c r="R40" s="4">
        <v>6.9369270975267799E-3</v>
      </c>
      <c r="S40" s="4">
        <v>4.4283599783455002E-2</v>
      </c>
      <c r="T40" t="s">
        <v>438</v>
      </c>
    </row>
    <row r="41" spans="1:20" x14ac:dyDescent="0.35">
      <c r="A41" s="15" t="s">
        <v>498</v>
      </c>
      <c r="B41" s="4">
        <v>0.76508620689655205</v>
      </c>
      <c r="C41" s="4">
        <v>5.7036453087744203E-3</v>
      </c>
      <c r="D41" s="4">
        <v>4.3637803547735303E-3</v>
      </c>
      <c r="E41" s="4">
        <v>3.2177251542355699E-2</v>
      </c>
      <c r="F41" s="8" t="s">
        <v>438</v>
      </c>
      <c r="H41" s="83" t="s">
        <v>499</v>
      </c>
      <c r="I41" s="2">
        <v>0.65348399199999996</v>
      </c>
      <c r="J41" s="2">
        <v>6.5673459999999999E-3</v>
      </c>
      <c r="K41" s="2">
        <v>4.2916550000000001E-3</v>
      </c>
      <c r="L41" s="2">
        <v>4.8809551E-2</v>
      </c>
      <c r="M41" t="s">
        <v>440</v>
      </c>
      <c r="O41" s="15" t="s">
        <v>500</v>
      </c>
      <c r="P41" s="4">
        <v>0.94087403598971697</v>
      </c>
      <c r="Q41" s="4">
        <v>7.1289363412974996E-3</v>
      </c>
      <c r="R41" s="4">
        <v>6.7074311077503397E-3</v>
      </c>
      <c r="S41" s="4">
        <v>4.2818555042420998E-2</v>
      </c>
      <c r="T41" t="s">
        <v>440</v>
      </c>
    </row>
    <row r="42" spans="1:20" x14ac:dyDescent="0.35">
      <c r="A42" s="15" t="s">
        <v>480</v>
      </c>
      <c r="B42" s="4">
        <v>0.75862068965517204</v>
      </c>
      <c r="C42" s="4">
        <v>5.47204262527141E-3</v>
      </c>
      <c r="D42" s="4">
        <v>4.1512047502059004E-3</v>
      </c>
      <c r="E42" s="4">
        <v>3.0609780646975199E-2</v>
      </c>
      <c r="F42" s="8" t="s">
        <v>438</v>
      </c>
      <c r="H42" s="83" t="s">
        <v>501</v>
      </c>
      <c r="I42" s="2">
        <v>0.65348399199999996</v>
      </c>
      <c r="J42" s="2">
        <v>6.5393530000000004E-3</v>
      </c>
      <c r="K42" s="2">
        <v>4.2733629999999996E-3</v>
      </c>
      <c r="L42" s="2">
        <v>4.8601503999999997E-2</v>
      </c>
      <c r="M42" t="s">
        <v>440</v>
      </c>
      <c r="O42" s="15" t="s">
        <v>502</v>
      </c>
      <c r="P42" s="4">
        <v>0.88174807197943506</v>
      </c>
      <c r="Q42" s="4">
        <v>7.1362423930015403E-3</v>
      </c>
      <c r="R42" s="4">
        <v>6.2923679712070099E-3</v>
      </c>
      <c r="S42" s="4">
        <v>4.0168896257610699E-2</v>
      </c>
      <c r="T42" t="s">
        <v>438</v>
      </c>
    </row>
    <row r="43" spans="1:20" x14ac:dyDescent="0.35">
      <c r="A43" s="15" t="s">
        <v>503</v>
      </c>
      <c r="B43" s="4">
        <v>0.59267241379310298</v>
      </c>
      <c r="C43" s="4">
        <v>6.87243265685261E-3</v>
      </c>
      <c r="D43" s="4">
        <v>4.0731012513673904E-3</v>
      </c>
      <c r="E43" s="4">
        <v>3.00338680839802E-2</v>
      </c>
      <c r="F43" s="8" t="s">
        <v>438</v>
      </c>
      <c r="H43" s="83" t="s">
        <v>504</v>
      </c>
      <c r="I43" s="2">
        <v>0.58945386099999997</v>
      </c>
      <c r="J43" s="2">
        <v>7.2014770000000004E-3</v>
      </c>
      <c r="K43" s="2">
        <v>4.2449380000000002E-3</v>
      </c>
      <c r="L43" s="2">
        <v>4.8278229999999998E-2</v>
      </c>
      <c r="M43" t="s">
        <v>440</v>
      </c>
      <c r="O43" s="15" t="s">
        <v>505</v>
      </c>
      <c r="P43" s="4">
        <v>0.90488431876606701</v>
      </c>
      <c r="Q43" s="4">
        <v>6.3550447006440998E-3</v>
      </c>
      <c r="R43" s="4">
        <v>5.7505802946702404E-3</v>
      </c>
      <c r="S43" s="4">
        <v>3.6710259847273302E-2</v>
      </c>
      <c r="T43" t="s">
        <v>440</v>
      </c>
    </row>
    <row r="44" spans="1:20" x14ac:dyDescent="0.35">
      <c r="A44" s="15" t="s">
        <v>505</v>
      </c>
      <c r="B44" s="4">
        <v>0.76293103448275901</v>
      </c>
      <c r="C44" s="4">
        <v>4.8990586682049597E-3</v>
      </c>
      <c r="D44" s="4">
        <v>3.7376438977253399E-3</v>
      </c>
      <c r="E44" s="4">
        <v>2.7560302786848401E-2</v>
      </c>
      <c r="F44" s="8" t="s">
        <v>448</v>
      </c>
      <c r="H44" s="83" t="s">
        <v>506</v>
      </c>
      <c r="I44" s="2">
        <v>0.67984934100000005</v>
      </c>
      <c r="J44" s="2">
        <v>6.0493120000000003E-3</v>
      </c>
      <c r="K44" s="2">
        <v>4.1126210000000003E-3</v>
      </c>
      <c r="L44" s="2">
        <v>4.6773363999999998E-2</v>
      </c>
      <c r="M44" t="s">
        <v>448</v>
      </c>
      <c r="O44" s="15" t="s">
        <v>507</v>
      </c>
      <c r="P44" s="4">
        <v>0.84832904884318805</v>
      </c>
      <c r="Q44" s="4">
        <v>6.77167145490203E-3</v>
      </c>
      <c r="R44" s="4">
        <v>5.7446056044156103E-3</v>
      </c>
      <c r="S44" s="4">
        <v>3.6672118925746101E-2</v>
      </c>
      <c r="T44" t="s">
        <v>438</v>
      </c>
    </row>
    <row r="45" spans="1:20" x14ac:dyDescent="0.35">
      <c r="A45" s="15" t="s">
        <v>508</v>
      </c>
      <c r="B45" s="4">
        <v>0.70474137931034497</v>
      </c>
      <c r="C45" s="4">
        <v>5.1812458635243398E-3</v>
      </c>
      <c r="D45" s="4">
        <v>3.6514383564061601E-3</v>
      </c>
      <c r="E45" s="4">
        <v>2.6924648110888901E-2</v>
      </c>
      <c r="F45" s="8" t="s">
        <v>448</v>
      </c>
      <c r="H45" s="83" t="s">
        <v>463</v>
      </c>
      <c r="I45" s="2">
        <v>0.65348399199999996</v>
      </c>
      <c r="J45" s="2">
        <v>5.7361640000000002E-3</v>
      </c>
      <c r="K45" s="2">
        <v>3.7484910000000001E-3</v>
      </c>
      <c r="L45" s="2">
        <v>4.2632075999999998E-2</v>
      </c>
      <c r="M45" t="s">
        <v>448</v>
      </c>
      <c r="O45" s="15" t="s">
        <v>501</v>
      </c>
      <c r="P45" s="4">
        <v>0.90231362467866305</v>
      </c>
      <c r="Q45" s="4">
        <v>6.34248813725578E-3</v>
      </c>
      <c r="R45" s="4">
        <v>5.7229134606086897E-3</v>
      </c>
      <c r="S45" s="4">
        <v>3.6533641729534397E-2</v>
      </c>
      <c r="T45" t="s">
        <v>440</v>
      </c>
    </row>
    <row r="46" spans="1:20" x14ac:dyDescent="0.35">
      <c r="A46" s="15" t="s">
        <v>509</v>
      </c>
      <c r="B46" s="4">
        <v>0.72198275862068995</v>
      </c>
      <c r="C46" s="4">
        <v>4.8100531378018497E-3</v>
      </c>
      <c r="D46" s="4">
        <v>3.4727754335422802E-3</v>
      </c>
      <c r="E46" s="4">
        <v>2.5607239501173901E-2</v>
      </c>
      <c r="F46" s="8" t="s">
        <v>438</v>
      </c>
      <c r="H46" s="83" t="s">
        <v>510</v>
      </c>
      <c r="I46" s="2">
        <v>0.61770244799999996</v>
      </c>
      <c r="J46" s="2">
        <v>5.7951779999999998E-3</v>
      </c>
      <c r="K46" s="2">
        <v>3.5796949999999999E-3</v>
      </c>
      <c r="L46" s="2">
        <v>4.0712338000000001E-2</v>
      </c>
      <c r="M46" t="s">
        <v>448</v>
      </c>
      <c r="O46" s="15" t="s">
        <v>511</v>
      </c>
      <c r="P46" s="4">
        <v>0.88946015424164504</v>
      </c>
      <c r="Q46" s="4">
        <v>6.28550720658158E-3</v>
      </c>
      <c r="R46" s="4">
        <v>5.5907082094530302E-3</v>
      </c>
      <c r="S46" s="4">
        <v>3.5689676620900702E-2</v>
      </c>
      <c r="T46" t="s">
        <v>440</v>
      </c>
    </row>
    <row r="47" spans="1:20" x14ac:dyDescent="0.35">
      <c r="A47" s="15" t="s">
        <v>512</v>
      </c>
      <c r="B47" s="4">
        <v>0.70474137931034497</v>
      </c>
      <c r="C47" s="4">
        <v>4.8285886138875701E-3</v>
      </c>
      <c r="D47" s="4">
        <v>3.4029061998733499E-3</v>
      </c>
      <c r="E47" s="4">
        <v>2.5092044022928198E-2</v>
      </c>
      <c r="F47" s="8" t="s">
        <v>448</v>
      </c>
      <c r="H47" s="83" t="s">
        <v>457</v>
      </c>
      <c r="I47" s="2">
        <v>0.64030131800000001</v>
      </c>
      <c r="J47" s="2">
        <v>5.5898040000000003E-3</v>
      </c>
      <c r="K47" s="2">
        <v>3.5791590000000002E-3</v>
      </c>
      <c r="L47" s="2">
        <v>4.0706233000000001E-2</v>
      </c>
      <c r="M47" t="s">
        <v>440</v>
      </c>
      <c r="O47" s="15" t="s">
        <v>452</v>
      </c>
      <c r="P47" s="4">
        <v>0.87917737789203099</v>
      </c>
      <c r="Q47" s="4">
        <v>5.4454533058098196E-3</v>
      </c>
      <c r="R47" s="4">
        <v>4.7875193588353699E-3</v>
      </c>
      <c r="S47" s="4">
        <v>3.0562320788666799E-2</v>
      </c>
      <c r="T47" t="s">
        <v>440</v>
      </c>
    </row>
    <row r="48" spans="1:20" x14ac:dyDescent="0.35">
      <c r="A48" s="15" t="s">
        <v>513</v>
      </c>
      <c r="B48" s="4">
        <v>0.73060344827586199</v>
      </c>
      <c r="C48" s="4">
        <v>4.3544028994712903E-3</v>
      </c>
      <c r="D48" s="4">
        <v>3.1813417735361399E-3</v>
      </c>
      <c r="E48" s="4">
        <v>2.34582921611299E-2</v>
      </c>
      <c r="F48" s="8" t="s">
        <v>438</v>
      </c>
      <c r="H48" s="83" t="s">
        <v>487</v>
      </c>
      <c r="I48" s="2">
        <v>0.64406779700000005</v>
      </c>
      <c r="J48" s="2">
        <v>5.3284250000000003E-3</v>
      </c>
      <c r="K48" s="2">
        <v>3.4318669999999999E-3</v>
      </c>
      <c r="L48" s="2">
        <v>3.9031062999999998E-2</v>
      </c>
      <c r="M48" t="s">
        <v>448</v>
      </c>
      <c r="O48" s="15" t="s">
        <v>514</v>
      </c>
      <c r="P48" s="4">
        <v>0.90231362467866305</v>
      </c>
      <c r="Q48" s="4">
        <v>5.2866297897509696E-3</v>
      </c>
      <c r="R48" s="4">
        <v>4.7701980879244002E-3</v>
      </c>
      <c r="S48" s="4">
        <v>3.0451746146901298E-2</v>
      </c>
      <c r="T48" t="s">
        <v>440</v>
      </c>
    </row>
    <row r="49" spans="1:20" x14ac:dyDescent="0.35">
      <c r="A49" s="15" t="s">
        <v>515</v>
      </c>
      <c r="B49" s="4">
        <v>0.681034482758621</v>
      </c>
      <c r="C49" s="4">
        <v>4.4021913514781501E-3</v>
      </c>
      <c r="D49" s="4">
        <v>2.99804411005839E-3</v>
      </c>
      <c r="E49" s="4">
        <v>2.21067083174569E-2</v>
      </c>
      <c r="F49" s="8" t="s">
        <v>438</v>
      </c>
      <c r="H49" s="83" t="s">
        <v>516</v>
      </c>
      <c r="I49" s="2">
        <v>0.61205273100000002</v>
      </c>
      <c r="J49" s="2">
        <v>5.5925660000000002E-3</v>
      </c>
      <c r="K49" s="2">
        <v>3.4229450000000002E-3</v>
      </c>
      <c r="L49" s="2">
        <v>3.8929600000000002E-2</v>
      </c>
      <c r="M49" t="s">
        <v>448</v>
      </c>
      <c r="O49" s="15" t="s">
        <v>517</v>
      </c>
      <c r="P49" s="4">
        <v>0.89460154241645196</v>
      </c>
      <c r="Q49" s="4">
        <v>5.3311993140986698E-3</v>
      </c>
      <c r="R49" s="4">
        <v>4.7692991293221999E-3</v>
      </c>
      <c r="S49" s="4">
        <v>3.0446007421035801E-2</v>
      </c>
      <c r="T49" t="s">
        <v>440</v>
      </c>
    </row>
    <row r="50" spans="1:20" x14ac:dyDescent="0.35">
      <c r="A50" s="15" t="s">
        <v>479</v>
      </c>
      <c r="B50" s="4">
        <v>0.73922413793103403</v>
      </c>
      <c r="C50" s="4">
        <v>4.0311382381792204E-3</v>
      </c>
      <c r="D50" s="4">
        <v>2.9799146889988599E-3</v>
      </c>
      <c r="E50" s="4">
        <v>2.1973027221177201E-2</v>
      </c>
      <c r="F50" s="8" t="s">
        <v>448</v>
      </c>
      <c r="H50" s="83" t="s">
        <v>458</v>
      </c>
      <c r="I50" s="2">
        <v>0.56685499100000003</v>
      </c>
      <c r="J50" s="2">
        <v>5.8392030000000003E-3</v>
      </c>
      <c r="K50" s="2">
        <v>3.309981E-3</v>
      </c>
      <c r="L50" s="2">
        <v>3.7644846000000003E-2</v>
      </c>
      <c r="M50" t="s">
        <v>440</v>
      </c>
      <c r="O50" s="15" t="s">
        <v>518</v>
      </c>
      <c r="P50" s="4">
        <v>0.78149100257069404</v>
      </c>
      <c r="Q50" s="4">
        <v>6.05728508587286E-3</v>
      </c>
      <c r="R50" s="4">
        <v>4.7337137946152899E-3</v>
      </c>
      <c r="S50" s="4">
        <v>3.0218839584590901E-2</v>
      </c>
      <c r="T50" t="s">
        <v>440</v>
      </c>
    </row>
    <row r="51" spans="1:20" x14ac:dyDescent="0.35">
      <c r="A51" s="15" t="s">
        <v>519</v>
      </c>
      <c r="B51" s="4">
        <v>0.38577586206896602</v>
      </c>
      <c r="C51" s="4">
        <v>7.48541049994585E-3</v>
      </c>
      <c r="D51" s="4">
        <v>2.8876906885567E-3</v>
      </c>
      <c r="E51" s="4">
        <v>2.1292994172029001E-2</v>
      </c>
      <c r="F51" s="8" t="s">
        <v>438</v>
      </c>
      <c r="H51" s="83" t="s">
        <v>520</v>
      </c>
      <c r="I51" s="2">
        <v>0.55555555599999995</v>
      </c>
      <c r="J51" s="2">
        <v>5.9095950000000001E-3</v>
      </c>
      <c r="K51" s="2">
        <v>3.2831079999999999E-3</v>
      </c>
      <c r="L51" s="2">
        <v>3.7339214000000003E-2</v>
      </c>
      <c r="M51" t="s">
        <v>440</v>
      </c>
      <c r="O51" s="15" t="s">
        <v>521</v>
      </c>
      <c r="P51" s="4">
        <v>0.838046272493573</v>
      </c>
      <c r="Q51" s="4">
        <v>5.6367364375127299E-3</v>
      </c>
      <c r="R51" s="4">
        <v>4.72384596048624E-3</v>
      </c>
      <c r="S51" s="4">
        <v>3.0155845810668099E-2</v>
      </c>
      <c r="T51" t="s">
        <v>438</v>
      </c>
    </row>
    <row r="52" spans="1:20" x14ac:dyDescent="0.35">
      <c r="A52" s="15" t="s">
        <v>465</v>
      </c>
      <c r="B52" s="4">
        <v>0.46982758620689702</v>
      </c>
      <c r="C52" s="4">
        <v>6.1448015873106802E-3</v>
      </c>
      <c r="D52" s="4">
        <v>2.88699729748649E-3</v>
      </c>
      <c r="E52" s="4">
        <v>2.1287881307248999E-2</v>
      </c>
      <c r="F52" s="8" t="s">
        <v>438</v>
      </c>
      <c r="H52" s="83" t="s">
        <v>522</v>
      </c>
      <c r="I52" s="2">
        <v>0.57062146899999999</v>
      </c>
      <c r="J52" s="2">
        <v>5.4024590000000001E-3</v>
      </c>
      <c r="K52" s="2">
        <v>3.082759E-3</v>
      </c>
      <c r="L52" s="2">
        <v>3.5060618000000002E-2</v>
      </c>
      <c r="M52" t="s">
        <v>448</v>
      </c>
      <c r="O52" s="15" t="s">
        <v>468</v>
      </c>
      <c r="P52" s="4">
        <v>0.86118251928020595</v>
      </c>
      <c r="Q52" s="4">
        <v>5.3671725363343597E-3</v>
      </c>
      <c r="R52" s="4">
        <v>4.6221151662519597E-3</v>
      </c>
      <c r="S52" s="4">
        <v>2.9506421978733901E-2</v>
      </c>
      <c r="T52" t="s">
        <v>438</v>
      </c>
    </row>
    <row r="53" spans="1:20" x14ac:dyDescent="0.35">
      <c r="A53" s="15" t="s">
        <v>523</v>
      </c>
      <c r="B53" s="4">
        <v>0.68965517241379304</v>
      </c>
      <c r="C53" s="4">
        <v>3.8620004055470798E-3</v>
      </c>
      <c r="D53" s="4">
        <v>2.6634485555497101E-3</v>
      </c>
      <c r="E53" s="4">
        <v>1.96394976773515E-2</v>
      </c>
      <c r="F53" s="8" t="s">
        <v>448</v>
      </c>
      <c r="H53" s="83" t="s">
        <v>524</v>
      </c>
      <c r="I53" s="2">
        <v>0.60640301299999999</v>
      </c>
      <c r="J53" s="2">
        <v>5.0012069999999997E-3</v>
      </c>
      <c r="K53" s="2">
        <v>3.0327470000000001E-3</v>
      </c>
      <c r="L53" s="2">
        <v>3.4491819999999999E-2</v>
      </c>
      <c r="M53" t="s">
        <v>440</v>
      </c>
      <c r="O53" s="15" t="s">
        <v>525</v>
      </c>
      <c r="P53" s="4">
        <v>0.84832904884318805</v>
      </c>
      <c r="Q53" s="4">
        <v>5.3647450257009698E-3</v>
      </c>
      <c r="R53" s="4">
        <v>4.5510690449391301E-3</v>
      </c>
      <c r="S53" s="4">
        <v>2.90528813896299E-2</v>
      </c>
      <c r="T53" t="s">
        <v>440</v>
      </c>
    </row>
    <row r="54" spans="1:20" x14ac:dyDescent="0.35">
      <c r="A54" s="15" t="s">
        <v>500</v>
      </c>
      <c r="B54" s="4">
        <v>0.693965517241379</v>
      </c>
      <c r="C54" s="4">
        <v>3.7690061651258402E-3</v>
      </c>
      <c r="D54" s="4">
        <v>2.6155603128675E-3</v>
      </c>
      <c r="E54" s="4">
        <v>1.92863836556934E-2</v>
      </c>
      <c r="F54" s="8" t="s">
        <v>448</v>
      </c>
      <c r="H54" s="83" t="s">
        <v>498</v>
      </c>
      <c r="I54" s="2">
        <v>0.57250470799999997</v>
      </c>
      <c r="J54" s="2">
        <v>5.2848699999999997E-3</v>
      </c>
      <c r="K54" s="2">
        <v>3.0256129999999999E-3</v>
      </c>
      <c r="L54" s="2">
        <v>3.4410688000000002E-2</v>
      </c>
      <c r="M54" t="s">
        <v>440</v>
      </c>
      <c r="O54" s="15" t="s">
        <v>492</v>
      </c>
      <c r="P54" s="4">
        <v>0.80976863753213402</v>
      </c>
      <c r="Q54" s="4">
        <v>5.38703926563271E-3</v>
      </c>
      <c r="R54" s="4">
        <v>4.3622554464634996E-3</v>
      </c>
      <c r="S54" s="4">
        <v>2.7847542813771199E-2</v>
      </c>
      <c r="T54" t="s">
        <v>440</v>
      </c>
    </row>
    <row r="55" spans="1:20" x14ac:dyDescent="0.35">
      <c r="A55" s="15" t="s">
        <v>526</v>
      </c>
      <c r="B55" s="4">
        <v>0.69612068965517204</v>
      </c>
      <c r="C55" s="4">
        <v>3.6449858366715401E-3</v>
      </c>
      <c r="D55" s="4">
        <v>2.5373500544071301E-3</v>
      </c>
      <c r="E55" s="4">
        <v>1.8709683878189901E-2</v>
      </c>
      <c r="F55" s="8" t="s">
        <v>448</v>
      </c>
      <c r="H55" s="83" t="s">
        <v>527</v>
      </c>
      <c r="I55" s="2">
        <v>0.58003766499999998</v>
      </c>
      <c r="J55" s="2">
        <v>4.7701339999999997E-3</v>
      </c>
      <c r="K55" s="2">
        <v>2.7668580000000001E-3</v>
      </c>
      <c r="L55" s="2">
        <v>3.1467828000000003E-2</v>
      </c>
      <c r="M55" t="s">
        <v>448</v>
      </c>
      <c r="O55" s="15" t="s">
        <v>528</v>
      </c>
      <c r="P55" s="4">
        <v>0.86632390745501298</v>
      </c>
      <c r="Q55" s="4">
        <v>4.6754741124046002E-3</v>
      </c>
      <c r="R55" s="4">
        <v>4.0504750022631103E-3</v>
      </c>
      <c r="S55" s="4">
        <v>2.5857214788527799E-2</v>
      </c>
      <c r="T55" t="s">
        <v>438</v>
      </c>
    </row>
    <row r="56" spans="1:20" x14ac:dyDescent="0.35">
      <c r="A56" s="15" t="s">
        <v>529</v>
      </c>
      <c r="B56" s="4">
        <v>0.69181034482758597</v>
      </c>
      <c r="C56" s="4">
        <v>3.6499306720001001E-3</v>
      </c>
      <c r="D56" s="4">
        <v>2.5250597967931701E-3</v>
      </c>
      <c r="E56" s="4">
        <v>1.8619059080740599E-2</v>
      </c>
      <c r="F56" s="8" t="s">
        <v>448</v>
      </c>
      <c r="H56" s="83" t="s">
        <v>530</v>
      </c>
      <c r="I56" s="2">
        <v>0.58192090399999996</v>
      </c>
      <c r="J56" s="2">
        <v>4.4132930000000004E-3</v>
      </c>
      <c r="K56" s="2">
        <v>2.568187E-3</v>
      </c>
      <c r="L56" s="2">
        <v>2.9208325E-2</v>
      </c>
      <c r="M56" t="s">
        <v>448</v>
      </c>
      <c r="O56" s="15" t="s">
        <v>531</v>
      </c>
      <c r="P56" s="4">
        <v>0.79691516709511601</v>
      </c>
      <c r="Q56" s="4">
        <v>4.9897681282645E-3</v>
      </c>
      <c r="R56" s="4">
        <v>3.97642190170178E-3</v>
      </c>
      <c r="S56" s="4">
        <v>2.5384478399363301E-2</v>
      </c>
      <c r="T56" t="s">
        <v>438</v>
      </c>
    </row>
    <row r="57" spans="1:20" x14ac:dyDescent="0.35">
      <c r="A57" s="15" t="s">
        <v>532</v>
      </c>
      <c r="B57" s="4">
        <v>0.68534482758620696</v>
      </c>
      <c r="C57" s="4">
        <v>3.4892621834112202E-3</v>
      </c>
      <c r="D57" s="4">
        <v>2.3913477894930298E-3</v>
      </c>
      <c r="E57" s="4">
        <v>1.7633105493864199E-2</v>
      </c>
      <c r="F57" s="8" t="s">
        <v>438</v>
      </c>
      <c r="H57" s="83" t="s">
        <v>483</v>
      </c>
      <c r="I57" s="2">
        <v>0.57062146899999999</v>
      </c>
      <c r="J57" s="2">
        <v>4.3742319999999996E-3</v>
      </c>
      <c r="K57" s="2">
        <v>2.4960310000000001E-3</v>
      </c>
      <c r="L57" s="2">
        <v>2.8387677E-2</v>
      </c>
      <c r="M57" t="s">
        <v>440</v>
      </c>
      <c r="O57" s="15" t="s">
        <v>478</v>
      </c>
      <c r="P57" s="4">
        <v>0.77120822622107998</v>
      </c>
      <c r="Q57" s="4">
        <v>4.8705621305332701E-3</v>
      </c>
      <c r="R57" s="4">
        <v>3.75621758138813E-3</v>
      </c>
      <c r="S57" s="4">
        <v>2.3978749341776101E-2</v>
      </c>
      <c r="T57" t="s">
        <v>438</v>
      </c>
    </row>
    <row r="58" spans="1:20" x14ac:dyDescent="0.35">
      <c r="A58" s="15" t="s">
        <v>533</v>
      </c>
      <c r="B58" s="4">
        <v>0.66163793103448298</v>
      </c>
      <c r="C58" s="4">
        <v>3.5418581447670401E-3</v>
      </c>
      <c r="D58" s="4">
        <v>2.3434276949213001E-3</v>
      </c>
      <c r="E58" s="4">
        <v>1.7279756605604601E-2</v>
      </c>
      <c r="F58" s="8" t="s">
        <v>448</v>
      </c>
      <c r="H58" s="83" t="s">
        <v>534</v>
      </c>
      <c r="I58" s="2">
        <v>0.56308851199999999</v>
      </c>
      <c r="J58" s="2">
        <v>4.2878329999999996E-3</v>
      </c>
      <c r="K58" s="2">
        <v>2.4144290000000001E-3</v>
      </c>
      <c r="L58" s="2">
        <v>2.7459616999999999E-2</v>
      </c>
      <c r="M58" t="s">
        <v>448</v>
      </c>
      <c r="O58" s="15" t="s">
        <v>515</v>
      </c>
      <c r="P58" s="4">
        <v>0.82519280205655499</v>
      </c>
      <c r="Q58" s="4">
        <v>4.4630316143841704E-3</v>
      </c>
      <c r="R58" s="4">
        <v>3.6828615635406598E-3</v>
      </c>
      <c r="S58" s="4">
        <v>2.3510462953524498E-2</v>
      </c>
      <c r="T58" t="s">
        <v>438</v>
      </c>
    </row>
    <row r="59" spans="1:20" x14ac:dyDescent="0.35">
      <c r="A59" s="15" t="s">
        <v>535</v>
      </c>
      <c r="B59" s="4">
        <v>0.631465517241379</v>
      </c>
      <c r="C59" s="4">
        <v>3.6229719119029E-3</v>
      </c>
      <c r="D59" s="4">
        <v>2.28778183230075E-3</v>
      </c>
      <c r="E59" s="4">
        <v>1.6869440142982001E-2</v>
      </c>
      <c r="F59" s="8" t="s">
        <v>438</v>
      </c>
      <c r="H59" s="83" t="s">
        <v>536</v>
      </c>
      <c r="I59" s="2">
        <v>0.53860640299999996</v>
      </c>
      <c r="J59" s="2">
        <v>4.2699419999999997E-3</v>
      </c>
      <c r="K59" s="2">
        <v>2.2998179999999999E-3</v>
      </c>
      <c r="L59" s="2">
        <v>2.6156129E-2</v>
      </c>
      <c r="M59" t="s">
        <v>440</v>
      </c>
      <c r="O59" s="15" t="s">
        <v>537</v>
      </c>
      <c r="P59" s="4">
        <v>0.82262210796915203</v>
      </c>
      <c r="Q59" s="4">
        <v>4.3385562615080604E-3</v>
      </c>
      <c r="R59" s="4">
        <v>3.5689922973845198E-3</v>
      </c>
      <c r="S59" s="4">
        <v>2.2783550166464699E-2</v>
      </c>
      <c r="T59" t="s">
        <v>440</v>
      </c>
    </row>
    <row r="60" spans="1:20" x14ac:dyDescent="0.35">
      <c r="A60" s="15" t="s">
        <v>538</v>
      </c>
      <c r="B60" s="4">
        <v>0.62931034482758597</v>
      </c>
      <c r="C60" s="4">
        <v>3.3133787437775899E-3</v>
      </c>
      <c r="D60" s="4">
        <v>2.0851435197910698E-3</v>
      </c>
      <c r="E60" s="4">
        <v>1.53752439590219E-2</v>
      </c>
      <c r="F60" s="8" t="s">
        <v>438</v>
      </c>
      <c r="H60" s="83" t="s">
        <v>454</v>
      </c>
      <c r="I60" s="2">
        <v>0.53483992499999999</v>
      </c>
      <c r="J60" s="2">
        <v>4.2747929999999998E-3</v>
      </c>
      <c r="K60" s="2">
        <v>2.28633E-3</v>
      </c>
      <c r="L60" s="2">
        <v>2.6002727999999999E-2</v>
      </c>
      <c r="M60" t="s">
        <v>448</v>
      </c>
      <c r="O60" s="15" t="s">
        <v>520</v>
      </c>
      <c r="P60" s="4">
        <v>0.79434447300771205</v>
      </c>
      <c r="Q60" s="4">
        <v>4.4163887427852502E-3</v>
      </c>
      <c r="R60" s="4">
        <v>3.5081339884849398E-3</v>
      </c>
      <c r="S60" s="4">
        <v>2.2395046012259601E-2</v>
      </c>
      <c r="T60" t="s">
        <v>440</v>
      </c>
    </row>
    <row r="61" spans="1:20" x14ac:dyDescent="0.35">
      <c r="A61" s="15" t="s">
        <v>539</v>
      </c>
      <c r="B61" s="4">
        <v>0.62715517241379304</v>
      </c>
      <c r="C61" s="4">
        <v>3.2739530868681598E-3</v>
      </c>
      <c r="D61" s="4">
        <v>2.05327661266947E-3</v>
      </c>
      <c r="E61" s="4">
        <v>1.51402666221798E-2</v>
      </c>
      <c r="F61" s="8" t="s">
        <v>438</v>
      </c>
      <c r="H61" s="83" t="s">
        <v>540</v>
      </c>
      <c r="I61" s="2">
        <v>0.53483992499999999</v>
      </c>
      <c r="J61" s="2">
        <v>4.2226249999999998E-3</v>
      </c>
      <c r="K61" s="2">
        <v>2.2584279999999998E-3</v>
      </c>
      <c r="L61" s="2">
        <v>2.5685395999999999E-2</v>
      </c>
      <c r="M61" t="s">
        <v>440</v>
      </c>
      <c r="O61" s="15" t="s">
        <v>529</v>
      </c>
      <c r="P61" s="4">
        <v>0.83033419023136201</v>
      </c>
      <c r="Q61" s="4">
        <v>4.1921756911564197E-3</v>
      </c>
      <c r="R61" s="4">
        <v>3.4809068078239698E-3</v>
      </c>
      <c r="S61" s="4">
        <v>2.2221234531373198E-2</v>
      </c>
      <c r="T61" t="s">
        <v>440</v>
      </c>
    </row>
    <row r="62" spans="1:20" x14ac:dyDescent="0.35">
      <c r="A62" s="15" t="s">
        <v>467</v>
      </c>
      <c r="B62" s="4">
        <v>0.61422413793103403</v>
      </c>
      <c r="C62" s="4">
        <v>3.34074812168583E-3</v>
      </c>
      <c r="D62" s="4">
        <v>2.0519681350872E-3</v>
      </c>
      <c r="E62" s="4">
        <v>1.5130618287736E-2</v>
      </c>
      <c r="F62" s="8" t="s">
        <v>448</v>
      </c>
      <c r="H62" s="83" t="s">
        <v>541</v>
      </c>
      <c r="I62" s="2">
        <v>0.53295668500000004</v>
      </c>
      <c r="J62" s="2">
        <v>4.1738249999999999E-3</v>
      </c>
      <c r="K62" s="2">
        <v>2.2244679999999998E-3</v>
      </c>
      <c r="L62" s="2">
        <v>2.5299162E-2</v>
      </c>
      <c r="M62" t="s">
        <v>448</v>
      </c>
      <c r="O62" s="15" t="s">
        <v>542</v>
      </c>
      <c r="P62" s="4">
        <v>0.74293059125964001</v>
      </c>
      <c r="Q62" s="4">
        <v>4.55521888657237E-3</v>
      </c>
      <c r="R62" s="4">
        <v>3.3842114607182902E-3</v>
      </c>
      <c r="S62" s="4">
        <v>2.16039557288214E-2</v>
      </c>
      <c r="T62" t="s">
        <v>440</v>
      </c>
    </row>
    <row r="63" spans="1:20" x14ac:dyDescent="0.35">
      <c r="A63" s="15" t="s">
        <v>439</v>
      </c>
      <c r="B63" s="4">
        <v>0.51939655172413801</v>
      </c>
      <c r="C63" s="4">
        <v>3.9249083117105597E-3</v>
      </c>
      <c r="D63" s="4">
        <v>2.03858384293587E-3</v>
      </c>
      <c r="E63" s="4">
        <v>1.5031926396702E-2</v>
      </c>
      <c r="F63" s="8" t="s">
        <v>438</v>
      </c>
      <c r="H63" s="83" t="s">
        <v>543</v>
      </c>
      <c r="I63" s="2">
        <v>0.53672316399999997</v>
      </c>
      <c r="J63" s="2">
        <v>4.1445329999999997E-3</v>
      </c>
      <c r="K63" s="2">
        <v>2.2244669999999999E-3</v>
      </c>
      <c r="L63" s="2">
        <v>2.5299149999999999E-2</v>
      </c>
      <c r="M63" t="s">
        <v>440</v>
      </c>
      <c r="O63" s="15" t="s">
        <v>459</v>
      </c>
      <c r="P63" s="4">
        <v>0.81233933161953698</v>
      </c>
      <c r="Q63" s="4">
        <v>4.1367894896852603E-3</v>
      </c>
      <c r="R63" s="4">
        <v>3.3604768091016501E-3</v>
      </c>
      <c r="S63" s="4">
        <v>2.1452439675904302E-2</v>
      </c>
      <c r="T63" t="s">
        <v>440</v>
      </c>
    </row>
    <row r="64" spans="1:20" x14ac:dyDescent="0.35">
      <c r="A64" s="15" t="s">
        <v>544</v>
      </c>
      <c r="B64" s="4">
        <v>0.56034482758620696</v>
      </c>
      <c r="C64" s="4">
        <v>3.5032423992446002E-3</v>
      </c>
      <c r="D64" s="4">
        <v>1.9630237581974102E-3</v>
      </c>
      <c r="E64" s="4">
        <v>1.44747682321001E-2</v>
      </c>
      <c r="F64" s="8" t="s">
        <v>448</v>
      </c>
      <c r="H64" s="83" t="s">
        <v>545</v>
      </c>
      <c r="I64" s="2">
        <v>0.55178907700000002</v>
      </c>
      <c r="J64" s="2">
        <v>3.7567619999999999E-3</v>
      </c>
      <c r="K64" s="2">
        <v>2.0729400000000001E-3</v>
      </c>
      <c r="L64" s="2">
        <v>2.3575817999999998E-2</v>
      </c>
      <c r="M64" t="s">
        <v>440</v>
      </c>
      <c r="O64" s="15" t="s">
        <v>538</v>
      </c>
      <c r="P64" s="4">
        <v>0.78149100257069404</v>
      </c>
      <c r="Q64" s="4">
        <v>4.0200837933611596E-3</v>
      </c>
      <c r="R64" s="4">
        <v>3.14165931409201E-3</v>
      </c>
      <c r="S64" s="4">
        <v>2.0055563762637198E-2</v>
      </c>
      <c r="T64" t="s">
        <v>438</v>
      </c>
    </row>
    <row r="65" spans="1:20" x14ac:dyDescent="0.35">
      <c r="A65" s="15" t="s">
        <v>546</v>
      </c>
      <c r="B65" s="4">
        <v>0.61206896551724099</v>
      </c>
      <c r="C65" s="4">
        <v>3.1544701042729799E-3</v>
      </c>
      <c r="D65" s="4">
        <v>1.9307532534774299E-3</v>
      </c>
      <c r="E65" s="4">
        <v>1.42368148835459E-2</v>
      </c>
      <c r="F65" s="8" t="s">
        <v>448</v>
      </c>
      <c r="H65" s="83" t="s">
        <v>547</v>
      </c>
      <c r="I65" s="2">
        <v>0.52542372900000001</v>
      </c>
      <c r="J65" s="2">
        <v>3.8499960000000001E-3</v>
      </c>
      <c r="K65" s="2">
        <v>2.022879E-3</v>
      </c>
      <c r="L65" s="2">
        <v>2.3006465E-2</v>
      </c>
      <c r="M65" t="s">
        <v>448</v>
      </c>
      <c r="O65" s="15" t="s">
        <v>530</v>
      </c>
      <c r="P65" s="4">
        <v>0.80205655526992303</v>
      </c>
      <c r="Q65" s="4">
        <v>3.9053270198598101E-3</v>
      </c>
      <c r="R65" s="4">
        <v>3.1322931367513099E-3</v>
      </c>
      <c r="S65" s="4">
        <v>1.99957724396169E-2</v>
      </c>
      <c r="T65" t="s">
        <v>438</v>
      </c>
    </row>
    <row r="66" spans="1:20" x14ac:dyDescent="0.35">
      <c r="A66" s="15" t="s">
        <v>548</v>
      </c>
      <c r="B66" s="4">
        <v>0.60991379310344795</v>
      </c>
      <c r="C66" s="4">
        <v>3.0602828826124598E-3</v>
      </c>
      <c r="D66" s="4">
        <v>1.8665087409037199E-3</v>
      </c>
      <c r="E66" s="4">
        <v>1.37630944683928E-2</v>
      </c>
      <c r="F66" s="8" t="s">
        <v>438</v>
      </c>
      <c r="H66" s="83" t="s">
        <v>549</v>
      </c>
      <c r="I66" s="2">
        <v>0.49905838000000002</v>
      </c>
      <c r="J66" s="2">
        <v>4.0179040000000001E-3</v>
      </c>
      <c r="K66" s="2">
        <v>2.0051689999999998E-3</v>
      </c>
      <c r="L66" s="2">
        <v>2.2805043000000001E-2</v>
      </c>
      <c r="M66" t="s">
        <v>440</v>
      </c>
      <c r="O66" s="15" t="s">
        <v>516</v>
      </c>
      <c r="P66" s="4">
        <v>0.79691516709511601</v>
      </c>
      <c r="Q66" s="4">
        <v>3.49814601398257E-3</v>
      </c>
      <c r="R66" s="4">
        <v>2.7877256152560401E-3</v>
      </c>
      <c r="S66" s="4">
        <v>1.77961399502235E-2</v>
      </c>
      <c r="T66" t="s">
        <v>440</v>
      </c>
    </row>
    <row r="67" spans="1:20" x14ac:dyDescent="0.35">
      <c r="A67" s="15" t="s">
        <v>550</v>
      </c>
      <c r="B67" s="4">
        <v>0.443965517241379</v>
      </c>
      <c r="C67" s="4">
        <v>3.9279669776201903E-3</v>
      </c>
      <c r="D67" s="4">
        <v>1.7438818909262001E-3</v>
      </c>
      <c r="E67" s="4">
        <v>1.28588796187024E-2</v>
      </c>
      <c r="F67" s="8" t="s">
        <v>438</v>
      </c>
      <c r="H67" s="83" t="s">
        <v>551</v>
      </c>
      <c r="I67" s="2">
        <v>0.47834274999999998</v>
      </c>
      <c r="J67" s="2">
        <v>3.8958819999999998E-3</v>
      </c>
      <c r="K67" s="2">
        <v>1.863567E-3</v>
      </c>
      <c r="L67" s="2">
        <v>2.1194583999999999E-2</v>
      </c>
      <c r="M67" t="s">
        <v>448</v>
      </c>
      <c r="O67" s="15" t="s">
        <v>546</v>
      </c>
      <c r="P67" s="4">
        <v>0.76092544987146504</v>
      </c>
      <c r="Q67" s="4">
        <v>3.5385460885962801E-3</v>
      </c>
      <c r="R67" s="4">
        <v>2.6925697743560399E-3</v>
      </c>
      <c r="S67" s="4">
        <v>1.71886889685091E-2</v>
      </c>
      <c r="T67" t="s">
        <v>440</v>
      </c>
    </row>
    <row r="68" spans="1:20" x14ac:dyDescent="0.35">
      <c r="A68" s="15" t="s">
        <v>455</v>
      </c>
      <c r="B68" s="4">
        <v>0.57974137931034497</v>
      </c>
      <c r="C68" s="4">
        <v>2.9732499745684701E-3</v>
      </c>
      <c r="D68" s="4">
        <v>1.72371604129077E-3</v>
      </c>
      <c r="E68" s="4">
        <v>1.27101824883405E-2</v>
      </c>
      <c r="F68" s="8" t="s">
        <v>448</v>
      </c>
      <c r="H68" s="83" t="s">
        <v>552</v>
      </c>
      <c r="I68" s="2">
        <v>0.51412429400000004</v>
      </c>
      <c r="J68" s="2">
        <v>3.4590509999999999E-3</v>
      </c>
      <c r="K68" s="2">
        <v>1.778382E-3</v>
      </c>
      <c r="L68" s="2">
        <v>2.0225772E-2</v>
      </c>
      <c r="M68" t="s">
        <v>440</v>
      </c>
      <c r="O68" s="15" t="s">
        <v>553</v>
      </c>
      <c r="P68" s="4">
        <v>0.68123393316195402</v>
      </c>
      <c r="Q68" s="4">
        <v>3.8746455186871699E-3</v>
      </c>
      <c r="R68" s="4">
        <v>2.6395400063036001E-3</v>
      </c>
      <c r="S68" s="4">
        <v>1.68501602522594E-2</v>
      </c>
      <c r="T68" t="s">
        <v>440</v>
      </c>
    </row>
    <row r="69" spans="1:20" x14ac:dyDescent="0.35">
      <c r="A69" s="15" t="s">
        <v>554</v>
      </c>
      <c r="B69" s="4">
        <v>0.59698275862068995</v>
      </c>
      <c r="C69" s="4">
        <v>2.7378272662326002E-3</v>
      </c>
      <c r="D69" s="4">
        <v>1.63443567402248E-3</v>
      </c>
      <c r="E69" s="4">
        <v>1.2051854937036701E-2</v>
      </c>
      <c r="F69" s="8" t="s">
        <v>448</v>
      </c>
      <c r="H69" s="83" t="s">
        <v>555</v>
      </c>
      <c r="I69" s="2">
        <v>0.49152542399999999</v>
      </c>
      <c r="J69" s="2">
        <v>3.4586399999999998E-3</v>
      </c>
      <c r="K69" s="2">
        <v>1.7000089999999999E-3</v>
      </c>
      <c r="L69" s="2">
        <v>1.9334424999999999E-2</v>
      </c>
      <c r="M69" t="s">
        <v>440</v>
      </c>
      <c r="O69" s="15" t="s">
        <v>477</v>
      </c>
      <c r="P69" s="4">
        <v>0.68123393316195402</v>
      </c>
      <c r="Q69" s="4">
        <v>3.8021195340298998E-3</v>
      </c>
      <c r="R69" s="4">
        <v>2.5901328445190898E-3</v>
      </c>
      <c r="S69" s="4">
        <v>1.6534757344294299E-2</v>
      </c>
      <c r="T69" t="s">
        <v>440</v>
      </c>
    </row>
    <row r="70" spans="1:20" x14ac:dyDescent="0.35">
      <c r="A70" s="15" t="s">
        <v>556</v>
      </c>
      <c r="B70" s="4">
        <v>0.51077586206896597</v>
      </c>
      <c r="C70" s="4">
        <v>3.1738410080067499E-3</v>
      </c>
      <c r="D70" s="4">
        <v>1.62112137693448E-3</v>
      </c>
      <c r="E70" s="4">
        <v>1.1953679169312399E-2</v>
      </c>
      <c r="F70" s="8" t="s">
        <v>438</v>
      </c>
      <c r="H70" s="83" t="s">
        <v>557</v>
      </c>
      <c r="I70" s="2">
        <v>0.438794727</v>
      </c>
      <c r="J70" s="2">
        <v>3.8666780000000001E-3</v>
      </c>
      <c r="K70" s="2">
        <v>1.6966780000000001E-3</v>
      </c>
      <c r="L70" s="2">
        <v>1.9296535E-2</v>
      </c>
      <c r="M70" t="s">
        <v>448</v>
      </c>
      <c r="O70" s="15" t="s">
        <v>467</v>
      </c>
      <c r="P70" s="4">
        <v>0.69408740359897203</v>
      </c>
      <c r="Q70" s="4">
        <v>3.6624172560919301E-3</v>
      </c>
      <c r="R70" s="4">
        <v>2.54203768417692E-3</v>
      </c>
      <c r="S70" s="4">
        <v>1.6227729923914899E-2</v>
      </c>
      <c r="T70" t="s">
        <v>440</v>
      </c>
    </row>
    <row r="71" spans="1:20" x14ac:dyDescent="0.35">
      <c r="A71" s="15" t="s">
        <v>531</v>
      </c>
      <c r="B71" s="4">
        <v>0.556034482758621</v>
      </c>
      <c r="C71" s="4">
        <v>2.7702220135512102E-3</v>
      </c>
      <c r="D71" s="4">
        <v>1.54033896443149E-3</v>
      </c>
      <c r="E71" s="4">
        <v>1.1358013073409201E-2</v>
      </c>
      <c r="F71" s="8" t="s">
        <v>438</v>
      </c>
      <c r="H71" s="83" t="s">
        <v>558</v>
      </c>
      <c r="I71" s="2">
        <v>0.48587570600000002</v>
      </c>
      <c r="J71" s="2">
        <v>3.4869649999999999E-3</v>
      </c>
      <c r="K71" s="2">
        <v>1.6942319999999999E-3</v>
      </c>
      <c r="L71" s="2">
        <v>1.9268716000000002E-2</v>
      </c>
      <c r="M71" t="s">
        <v>440</v>
      </c>
      <c r="O71" s="15" t="s">
        <v>482</v>
      </c>
      <c r="P71" s="4">
        <v>0.69665809768637499</v>
      </c>
      <c r="Q71" s="4">
        <v>3.49843629983839E-3</v>
      </c>
      <c r="R71" s="4">
        <v>2.43721397752238E-3</v>
      </c>
      <c r="S71" s="4">
        <v>1.5558561716141299E-2</v>
      </c>
      <c r="T71" t="s">
        <v>440</v>
      </c>
    </row>
    <row r="72" spans="1:20" x14ac:dyDescent="0.35">
      <c r="A72" s="15" t="s">
        <v>559</v>
      </c>
      <c r="B72" s="4">
        <v>0.56681034482758597</v>
      </c>
      <c r="C72" s="4">
        <v>2.6930344094010898E-3</v>
      </c>
      <c r="D72" s="4">
        <v>1.52643976222519E-3</v>
      </c>
      <c r="E72" s="4">
        <v>1.12555243848708E-2</v>
      </c>
      <c r="F72" s="8" t="s">
        <v>438</v>
      </c>
      <c r="H72" s="83" t="s">
        <v>560</v>
      </c>
      <c r="I72" s="2">
        <v>0.46139359699999999</v>
      </c>
      <c r="J72" s="2">
        <v>3.5458009999999999E-3</v>
      </c>
      <c r="K72" s="2">
        <v>1.63601E-3</v>
      </c>
      <c r="L72" s="2">
        <v>1.8606549999999999E-2</v>
      </c>
      <c r="M72" t="s">
        <v>448</v>
      </c>
      <c r="O72" s="15" t="s">
        <v>561</v>
      </c>
      <c r="P72" s="4">
        <v>0.72493573264781497</v>
      </c>
      <c r="Q72" s="4">
        <v>3.2577190553389102E-3</v>
      </c>
      <c r="R72" s="4">
        <v>2.3616369501428601E-3</v>
      </c>
      <c r="S72" s="4">
        <v>1.5076096961035099E-2</v>
      </c>
      <c r="T72" t="s">
        <v>440</v>
      </c>
    </row>
    <row r="73" spans="1:20" x14ac:dyDescent="0.35">
      <c r="A73" s="15" t="s">
        <v>562</v>
      </c>
      <c r="B73" s="4">
        <v>0.54741379310344795</v>
      </c>
      <c r="C73" s="4">
        <v>2.6957793841400901E-3</v>
      </c>
      <c r="D73" s="4">
        <v>1.4757068180422099E-3</v>
      </c>
      <c r="E73" s="4">
        <v>1.0881434358851401E-2</v>
      </c>
      <c r="F73" s="8" t="s">
        <v>438</v>
      </c>
      <c r="H73" s="83" t="s">
        <v>563</v>
      </c>
      <c r="I73" s="2">
        <v>0.49152542399999999</v>
      </c>
      <c r="J73" s="2">
        <v>3.1688300000000001E-3</v>
      </c>
      <c r="K73" s="2">
        <v>1.5575610000000001E-3</v>
      </c>
      <c r="L73" s="2">
        <v>1.7714338E-2</v>
      </c>
      <c r="M73" t="s">
        <v>448</v>
      </c>
      <c r="O73" s="15" t="s">
        <v>454</v>
      </c>
      <c r="P73" s="4">
        <v>0.71722365038560398</v>
      </c>
      <c r="Q73" s="4">
        <v>3.1582596146185202E-3</v>
      </c>
      <c r="R73" s="4">
        <v>2.2651784896621299E-3</v>
      </c>
      <c r="S73" s="4">
        <v>1.44603303831825E-2</v>
      </c>
      <c r="T73" t="s">
        <v>440</v>
      </c>
    </row>
    <row r="74" spans="1:20" x14ac:dyDescent="0.35">
      <c r="A74" s="15" t="s">
        <v>525</v>
      </c>
      <c r="B74" s="4">
        <v>0.57327586206896597</v>
      </c>
      <c r="C74" s="4">
        <v>2.5017849813733302E-3</v>
      </c>
      <c r="D74" s="4">
        <v>1.43421294190799E-3</v>
      </c>
      <c r="E74" s="4">
        <v>1.05754705427814E-2</v>
      </c>
      <c r="F74" s="8" t="s">
        <v>438</v>
      </c>
      <c r="H74" s="83" t="s">
        <v>509</v>
      </c>
      <c r="I74" s="2">
        <v>0.47080979299999998</v>
      </c>
      <c r="J74" s="2">
        <v>3.2929719999999999E-3</v>
      </c>
      <c r="K74" s="2">
        <v>1.5503629999999999E-3</v>
      </c>
      <c r="L74" s="2">
        <v>1.7632484E-2</v>
      </c>
      <c r="M74" t="s">
        <v>440</v>
      </c>
      <c r="O74" s="15" t="s">
        <v>527</v>
      </c>
      <c r="P74" s="4">
        <v>0.65809768637532096</v>
      </c>
      <c r="Q74" s="4">
        <v>3.07008368486454E-3</v>
      </c>
      <c r="R74" s="4">
        <v>2.02041496998798E-3</v>
      </c>
      <c r="S74" s="4">
        <v>1.2897821567037599E-2</v>
      </c>
      <c r="T74" t="s">
        <v>438</v>
      </c>
    </row>
    <row r="75" spans="1:20" x14ac:dyDescent="0.35">
      <c r="A75" s="15" t="s">
        <v>453</v>
      </c>
      <c r="B75" s="4">
        <v>0.5625</v>
      </c>
      <c r="C75" s="4">
        <v>2.5397568903614801E-3</v>
      </c>
      <c r="D75" s="4">
        <v>1.4286132508283299E-3</v>
      </c>
      <c r="E75" s="4">
        <v>1.05341800437688E-2</v>
      </c>
      <c r="F75" s="8" t="s">
        <v>448</v>
      </c>
      <c r="H75" s="83" t="s">
        <v>564</v>
      </c>
      <c r="I75" s="2">
        <v>0.48964218500000001</v>
      </c>
      <c r="J75" s="2">
        <v>3.0997389999999998E-3</v>
      </c>
      <c r="K75" s="2">
        <v>1.5177630000000001E-3</v>
      </c>
      <c r="L75" s="2">
        <v>1.7261716E-2</v>
      </c>
      <c r="M75" t="s">
        <v>448</v>
      </c>
      <c r="O75" s="15" t="s">
        <v>565</v>
      </c>
      <c r="P75" s="4">
        <v>0.67609254498714699</v>
      </c>
      <c r="Q75" s="4">
        <v>2.8533376426722401E-3</v>
      </c>
      <c r="R75" s="4">
        <v>1.9291203085419E-3</v>
      </c>
      <c r="S75" s="4">
        <v>1.23150193848891E-2</v>
      </c>
      <c r="T75" t="s">
        <v>440</v>
      </c>
    </row>
    <row r="76" spans="1:20" x14ac:dyDescent="0.35">
      <c r="A76" s="15" t="s">
        <v>472</v>
      </c>
      <c r="B76" s="4">
        <v>0.49137931034482801</v>
      </c>
      <c r="C76" s="4">
        <v>2.85697387456376E-3</v>
      </c>
      <c r="D76" s="4">
        <v>1.40385785215633E-3</v>
      </c>
      <c r="E76" s="4">
        <v>1.0351640909041501E-2</v>
      </c>
      <c r="F76" s="8" t="s">
        <v>438</v>
      </c>
      <c r="H76" s="83" t="s">
        <v>493</v>
      </c>
      <c r="I76" s="2">
        <v>0.44821092299999998</v>
      </c>
      <c r="J76" s="2">
        <v>3.3230759999999999E-3</v>
      </c>
      <c r="K76" s="2">
        <v>1.489439E-3</v>
      </c>
      <c r="L76" s="2">
        <v>1.6939579999999999E-2</v>
      </c>
      <c r="M76" t="s">
        <v>448</v>
      </c>
      <c r="O76" s="15" t="s">
        <v>447</v>
      </c>
      <c r="P76" s="4">
        <v>0.66838046272493601</v>
      </c>
      <c r="Q76" s="4">
        <v>2.8164500426795698E-3</v>
      </c>
      <c r="R76" s="4">
        <v>1.88246018276784E-3</v>
      </c>
      <c r="S76" s="4">
        <v>1.20171528646598E-2</v>
      </c>
      <c r="T76" t="s">
        <v>440</v>
      </c>
    </row>
    <row r="77" spans="1:20" x14ac:dyDescent="0.35">
      <c r="A77" s="15" t="s">
        <v>566</v>
      </c>
      <c r="B77" s="4">
        <v>0.56465517241379304</v>
      </c>
      <c r="C77" s="4">
        <v>2.4814865115027002E-3</v>
      </c>
      <c r="D77" s="4">
        <v>1.40118419399506E-3</v>
      </c>
      <c r="E77" s="4">
        <v>1.03319261286907E-2</v>
      </c>
      <c r="F77" s="8" t="s">
        <v>448</v>
      </c>
      <c r="H77" s="83" t="s">
        <v>544</v>
      </c>
      <c r="I77" s="2">
        <v>0.45574387900000002</v>
      </c>
      <c r="J77" s="2">
        <v>2.948979E-3</v>
      </c>
      <c r="K77" s="2">
        <v>1.3439789999999999E-3</v>
      </c>
      <c r="L77" s="2">
        <v>1.5285246000000001E-2</v>
      </c>
      <c r="M77" t="s">
        <v>448</v>
      </c>
      <c r="O77" s="15" t="s">
        <v>567</v>
      </c>
      <c r="P77" s="4">
        <v>0.52185089974293097</v>
      </c>
      <c r="Q77" s="4">
        <v>3.5355478991116302E-3</v>
      </c>
      <c r="R77" s="4">
        <v>1.84502885223563E-3</v>
      </c>
      <c r="S77" s="4">
        <v>1.17782006546472E-2</v>
      </c>
      <c r="T77" t="s">
        <v>438</v>
      </c>
    </row>
    <row r="78" spans="1:20" x14ac:dyDescent="0.35">
      <c r="A78" s="15" t="s">
        <v>518</v>
      </c>
      <c r="B78" s="4">
        <v>0.54094827586206895</v>
      </c>
      <c r="C78" s="4">
        <v>2.48476300536044E-3</v>
      </c>
      <c r="D78" s="4">
        <v>1.3441282636755801E-3</v>
      </c>
      <c r="E78" s="4">
        <v>9.9112122355488295E-3</v>
      </c>
      <c r="F78" s="8" t="s">
        <v>448</v>
      </c>
      <c r="H78" s="83" t="s">
        <v>568</v>
      </c>
      <c r="I78" s="2">
        <v>0.45951035800000001</v>
      </c>
      <c r="J78" s="2">
        <v>2.91062E-3</v>
      </c>
      <c r="K78" s="2">
        <v>1.33746E-3</v>
      </c>
      <c r="L78" s="2">
        <v>1.5211105000000001E-2</v>
      </c>
      <c r="M78" t="s">
        <v>448</v>
      </c>
      <c r="O78" s="15" t="s">
        <v>569</v>
      </c>
      <c r="P78" s="4">
        <v>0.62210796915167099</v>
      </c>
      <c r="Q78" s="4">
        <v>2.9424381605563099E-3</v>
      </c>
      <c r="R78" s="4">
        <v>1.8305142284180699E-3</v>
      </c>
      <c r="S78" s="4">
        <v>1.16855429427947E-2</v>
      </c>
      <c r="T78" t="s">
        <v>438</v>
      </c>
    </row>
    <row r="79" spans="1:20" x14ac:dyDescent="0.35">
      <c r="A79" s="15" t="s">
        <v>468</v>
      </c>
      <c r="B79" s="4">
        <v>0.45689655172413801</v>
      </c>
      <c r="C79" s="4">
        <v>2.9270017987305698E-3</v>
      </c>
      <c r="D79" s="4">
        <v>1.33733702873035E-3</v>
      </c>
      <c r="E79" s="4">
        <v>9.8611356374274303E-3</v>
      </c>
      <c r="F79" s="8" t="s">
        <v>438</v>
      </c>
      <c r="H79" s="83" t="s">
        <v>570</v>
      </c>
      <c r="I79" s="2">
        <v>0.43314500900000003</v>
      </c>
      <c r="J79" s="2">
        <v>3.0819739999999999E-3</v>
      </c>
      <c r="K79" s="2">
        <v>1.334942E-3</v>
      </c>
      <c r="L79" s="2">
        <v>1.5182463E-2</v>
      </c>
      <c r="M79" t="s">
        <v>440</v>
      </c>
      <c r="O79" s="15" t="s">
        <v>571</v>
      </c>
      <c r="P79" s="4">
        <v>0.63239074550128505</v>
      </c>
      <c r="Q79" s="4">
        <v>2.7654589854970999E-3</v>
      </c>
      <c r="R79" s="4">
        <v>1.74885066949174E-3</v>
      </c>
      <c r="S79" s="4">
        <v>1.11642232994507E-2</v>
      </c>
      <c r="T79" t="s">
        <v>438</v>
      </c>
    </row>
    <row r="80" spans="1:20" x14ac:dyDescent="0.35">
      <c r="A80" s="15" t="s">
        <v>563</v>
      </c>
      <c r="B80" s="4">
        <v>0.52801724137931005</v>
      </c>
      <c r="C80" s="4">
        <v>2.51933940419765E-3</v>
      </c>
      <c r="D80" s="4">
        <v>1.33025464230264E-3</v>
      </c>
      <c r="E80" s="4">
        <v>9.8089121726613205E-3</v>
      </c>
      <c r="F80" s="8" t="s">
        <v>448</v>
      </c>
      <c r="H80" s="83" t="s">
        <v>572</v>
      </c>
      <c r="I80" s="2">
        <v>0.44256120500000001</v>
      </c>
      <c r="J80" s="2">
        <v>2.867386E-3</v>
      </c>
      <c r="K80" s="2">
        <v>1.2689940000000001E-3</v>
      </c>
      <c r="L80" s="2">
        <v>1.4432429E-2</v>
      </c>
      <c r="M80" t="s">
        <v>440</v>
      </c>
      <c r="O80" s="15" t="s">
        <v>573</v>
      </c>
      <c r="P80" s="4">
        <v>0.64267352185089999</v>
      </c>
      <c r="Q80" s="4">
        <v>2.6773433688403099E-3</v>
      </c>
      <c r="R80" s="4">
        <v>1.72065769205676E-3</v>
      </c>
      <c r="S80" s="4">
        <v>1.0984246414602101E-2</v>
      </c>
      <c r="T80" t="s">
        <v>440</v>
      </c>
    </row>
    <row r="81" spans="1:20" x14ac:dyDescent="0.35">
      <c r="A81" s="15" t="s">
        <v>574</v>
      </c>
      <c r="B81" s="4">
        <v>0.54525862068965503</v>
      </c>
      <c r="C81" s="4">
        <v>2.20447156709423E-3</v>
      </c>
      <c r="D81" s="4">
        <v>1.2020071260233601E-3</v>
      </c>
      <c r="E81" s="4">
        <v>8.8632521587501192E-3</v>
      </c>
      <c r="F81" s="8" t="s">
        <v>448</v>
      </c>
      <c r="H81" s="83" t="s">
        <v>542</v>
      </c>
      <c r="I81" s="2">
        <v>0.451977401</v>
      </c>
      <c r="J81" s="2">
        <v>2.6670349999999999E-3</v>
      </c>
      <c r="K81" s="2">
        <v>1.205439E-3</v>
      </c>
      <c r="L81" s="2">
        <v>1.3709617E-2</v>
      </c>
      <c r="M81" t="s">
        <v>448</v>
      </c>
      <c r="O81" s="15" t="s">
        <v>575</v>
      </c>
      <c r="P81" s="4">
        <v>0.64267352185089999</v>
      </c>
      <c r="Q81" s="4">
        <v>2.6198754101222298E-3</v>
      </c>
      <c r="R81" s="4">
        <v>1.6837245566338299E-3</v>
      </c>
      <c r="S81" s="4">
        <v>1.0748474557002501E-2</v>
      </c>
      <c r="T81" t="s">
        <v>438</v>
      </c>
    </row>
    <row r="82" spans="1:20" x14ac:dyDescent="0.35">
      <c r="A82" s="15" t="s">
        <v>576</v>
      </c>
      <c r="B82" s="4">
        <v>0.51508620689655205</v>
      </c>
      <c r="C82" s="4">
        <v>2.1764780751605301E-3</v>
      </c>
      <c r="D82" s="4">
        <v>1.1210738361279401E-3</v>
      </c>
      <c r="E82" s="4">
        <v>8.2664735366852898E-3</v>
      </c>
      <c r="F82" s="8" t="s">
        <v>438</v>
      </c>
      <c r="H82" s="83" t="s">
        <v>576</v>
      </c>
      <c r="I82" s="2">
        <v>0.438794727</v>
      </c>
      <c r="J82" s="2">
        <v>2.5560299999999999E-3</v>
      </c>
      <c r="K82" s="2">
        <v>1.1215719999999999E-3</v>
      </c>
      <c r="L82" s="2">
        <v>1.2755786E-2</v>
      </c>
      <c r="M82" t="s">
        <v>440</v>
      </c>
      <c r="O82" s="15" t="s">
        <v>577</v>
      </c>
      <c r="P82" s="4">
        <v>0.69665809768637499</v>
      </c>
      <c r="Q82" s="4">
        <v>2.4143623655763398E-3</v>
      </c>
      <c r="R82" s="4">
        <v>1.68198509272799E-3</v>
      </c>
      <c r="S82" s="4">
        <v>1.07373702564439E-2</v>
      </c>
      <c r="T82" t="s">
        <v>438</v>
      </c>
    </row>
    <row r="83" spans="1:20" x14ac:dyDescent="0.35">
      <c r="A83" s="15" t="s">
        <v>558</v>
      </c>
      <c r="B83" s="4">
        <v>0.48275862068965503</v>
      </c>
      <c r="C83" s="4">
        <v>2.2379605189693E-3</v>
      </c>
      <c r="D83" s="4">
        <v>1.0803947332955299E-3</v>
      </c>
      <c r="E83" s="4">
        <v>7.96651762278963E-3</v>
      </c>
      <c r="F83" s="8" t="s">
        <v>448</v>
      </c>
      <c r="H83" s="83" t="s">
        <v>578</v>
      </c>
      <c r="I83" s="2">
        <v>0.44067796599999998</v>
      </c>
      <c r="J83" s="2">
        <v>2.4675560000000001E-3</v>
      </c>
      <c r="K83" s="2">
        <v>1.0873980000000001E-3</v>
      </c>
      <c r="L83" s="2">
        <v>1.2367113000000001E-2</v>
      </c>
      <c r="M83" t="s">
        <v>448</v>
      </c>
      <c r="O83" s="15" t="s">
        <v>446</v>
      </c>
      <c r="P83" s="4">
        <v>0.61439588688946001</v>
      </c>
      <c r="Q83" s="4">
        <v>2.7204566709179102E-3</v>
      </c>
      <c r="R83" s="4">
        <v>1.6714373890729601E-3</v>
      </c>
      <c r="S83" s="4">
        <v>1.06700363662751E-2</v>
      </c>
      <c r="T83" t="s">
        <v>438</v>
      </c>
    </row>
    <row r="84" spans="1:20" x14ac:dyDescent="0.35">
      <c r="A84" s="15" t="s">
        <v>579</v>
      </c>
      <c r="B84" s="4">
        <v>0.52370689655172398</v>
      </c>
      <c r="C84" s="4">
        <v>2.0540413734969299E-3</v>
      </c>
      <c r="D84" s="4">
        <v>1.07571563310292E-3</v>
      </c>
      <c r="E84" s="4">
        <v>7.9320152941550794E-3</v>
      </c>
      <c r="F84" s="8" t="s">
        <v>448</v>
      </c>
      <c r="H84" s="83" t="s">
        <v>580</v>
      </c>
      <c r="I84" s="2">
        <v>0.40112994400000002</v>
      </c>
      <c r="J84" s="2">
        <v>2.6949309999999998E-3</v>
      </c>
      <c r="K84" s="2">
        <v>1.081018E-3</v>
      </c>
      <c r="L84" s="2">
        <v>1.2294553E-2</v>
      </c>
      <c r="M84" t="s">
        <v>440</v>
      </c>
      <c r="O84" s="15" t="s">
        <v>563</v>
      </c>
      <c r="P84" s="4">
        <v>0.64781491002570701</v>
      </c>
      <c r="Q84" s="4">
        <v>2.5026098820944398E-3</v>
      </c>
      <c r="R84" s="4">
        <v>1.6212279955984601E-3</v>
      </c>
      <c r="S84" s="4">
        <v>1.0349512212750701E-2</v>
      </c>
      <c r="T84" t="s">
        <v>438</v>
      </c>
    </row>
    <row r="85" spans="1:20" x14ac:dyDescent="0.35">
      <c r="A85" s="15" t="s">
        <v>581</v>
      </c>
      <c r="B85" s="4">
        <v>0.45905172413793099</v>
      </c>
      <c r="C85" s="4">
        <v>2.2693256462081798E-3</v>
      </c>
      <c r="D85" s="4">
        <v>1.04173785052229E-3</v>
      </c>
      <c r="E85" s="4">
        <v>7.6814729734921003E-3</v>
      </c>
      <c r="F85" s="8" t="s">
        <v>438</v>
      </c>
      <c r="H85" s="83" t="s">
        <v>537</v>
      </c>
      <c r="I85" s="2">
        <v>0.42561205299999999</v>
      </c>
      <c r="J85" s="2">
        <v>2.532706E-3</v>
      </c>
      <c r="K85" s="2">
        <v>1.07795E-3</v>
      </c>
      <c r="L85" s="2">
        <v>1.2259664E-2</v>
      </c>
      <c r="M85" t="s">
        <v>440</v>
      </c>
      <c r="O85" s="15" t="s">
        <v>582</v>
      </c>
      <c r="P85" s="4">
        <v>0.68123393316195402</v>
      </c>
      <c r="Q85" s="4">
        <v>2.1843139543806199E-3</v>
      </c>
      <c r="R85" s="4">
        <v>1.48802878640325E-3</v>
      </c>
      <c r="S85" s="4">
        <v>9.4992019257107707E-3</v>
      </c>
      <c r="T85" t="s">
        <v>438</v>
      </c>
    </row>
    <row r="86" spans="1:20" x14ac:dyDescent="0.35">
      <c r="A86" s="15" t="s">
        <v>583</v>
      </c>
      <c r="B86" s="4">
        <v>0.50862068965517204</v>
      </c>
      <c r="C86" s="4">
        <v>2.01593047078188E-3</v>
      </c>
      <c r="D86" s="4">
        <v>1.0253439463459601E-3</v>
      </c>
      <c r="E86" s="4">
        <v>7.5605890756886701E-3</v>
      </c>
      <c r="F86" s="8" t="s">
        <v>448</v>
      </c>
      <c r="H86" s="83" t="s">
        <v>584</v>
      </c>
      <c r="I86" s="2">
        <v>0.39736346500000003</v>
      </c>
      <c r="J86" s="2">
        <v>2.7109949999999999E-3</v>
      </c>
      <c r="K86" s="2">
        <v>1.077251E-3</v>
      </c>
      <c r="L86" s="2">
        <v>1.2251709E-2</v>
      </c>
      <c r="M86" t="s">
        <v>448</v>
      </c>
      <c r="O86" s="15" t="s">
        <v>451</v>
      </c>
      <c r="P86" s="4">
        <v>0.56041131105398501</v>
      </c>
      <c r="Q86" s="4">
        <v>2.4474736946784302E-3</v>
      </c>
      <c r="R86" s="4">
        <v>1.37159194200488E-3</v>
      </c>
      <c r="S86" s="4">
        <v>8.7558983642211097E-3</v>
      </c>
      <c r="T86" t="s">
        <v>440</v>
      </c>
    </row>
    <row r="87" spans="1:20" x14ac:dyDescent="0.35">
      <c r="A87" s="15" t="s">
        <v>469</v>
      </c>
      <c r="B87" s="4">
        <v>0.493534482758621</v>
      </c>
      <c r="C87" s="4">
        <v>2.03040790308489E-3</v>
      </c>
      <c r="D87" s="4">
        <v>1.0020763142380199E-3</v>
      </c>
      <c r="E87" s="4">
        <v>7.389020300392E-3</v>
      </c>
      <c r="F87" s="8" t="s">
        <v>438</v>
      </c>
      <c r="H87" s="83" t="s">
        <v>585</v>
      </c>
      <c r="I87" s="2">
        <v>0.40112994400000002</v>
      </c>
      <c r="J87" s="2">
        <v>2.6818990000000002E-3</v>
      </c>
      <c r="K87" s="2">
        <v>1.0757900000000001E-3</v>
      </c>
      <c r="L87" s="2">
        <v>1.22351E-2</v>
      </c>
      <c r="M87" t="s">
        <v>440</v>
      </c>
      <c r="O87" s="15" t="s">
        <v>586</v>
      </c>
      <c r="P87" s="4">
        <v>0.56812339331619499</v>
      </c>
      <c r="Q87" s="4">
        <v>2.3617357829255098E-3</v>
      </c>
      <c r="R87" s="4">
        <v>1.34175734711192E-3</v>
      </c>
      <c r="S87" s="4">
        <v>8.5654418059545098E-3</v>
      </c>
      <c r="T87" t="s">
        <v>438</v>
      </c>
    </row>
    <row r="88" spans="1:20" x14ac:dyDescent="0.35">
      <c r="A88" s="15" t="s">
        <v>502</v>
      </c>
      <c r="B88" s="4">
        <v>0.46982758620689702</v>
      </c>
      <c r="C88" s="4">
        <v>2.0752230399176301E-3</v>
      </c>
      <c r="D88" s="4">
        <v>9.7499703168543901E-4</v>
      </c>
      <c r="E88" s="4">
        <v>7.1893455194815201E-3</v>
      </c>
      <c r="F88" s="8" t="s">
        <v>448</v>
      </c>
      <c r="H88" s="83" t="s">
        <v>587</v>
      </c>
      <c r="I88" s="2">
        <v>0.34214757059898299</v>
      </c>
      <c r="J88" s="2">
        <v>-4.5340881240218704E-3</v>
      </c>
      <c r="K88" s="2">
        <v>-6.3222352167448996E-3</v>
      </c>
      <c r="L88" s="2">
        <v>-7.19035958740218E-2</v>
      </c>
      <c r="M88" t="s">
        <v>448</v>
      </c>
      <c r="O88" s="15" t="s">
        <v>572</v>
      </c>
      <c r="P88" s="4">
        <v>0.58868894601542399</v>
      </c>
      <c r="Q88" s="4">
        <v>2.2004389516504402E-3</v>
      </c>
      <c r="R88" s="4">
        <v>1.29537408721839E-3</v>
      </c>
      <c r="S88" s="4">
        <v>8.2693427279478208E-3</v>
      </c>
      <c r="T88" t="s">
        <v>438</v>
      </c>
    </row>
    <row r="89" spans="1:20" x14ac:dyDescent="0.35">
      <c r="A89" s="15" t="s">
        <v>520</v>
      </c>
      <c r="B89" s="4">
        <v>0.49784482758620702</v>
      </c>
      <c r="C89" s="4">
        <v>1.8935775495582401E-3</v>
      </c>
      <c r="D89" s="4">
        <v>9.4270778868093196E-4</v>
      </c>
      <c r="E89" s="4">
        <v>6.9512540002482602E-3</v>
      </c>
      <c r="F89" s="8" t="s">
        <v>438</v>
      </c>
      <c r="H89" s="83" t="s">
        <v>562</v>
      </c>
      <c r="I89" s="2">
        <v>0.33420542210017201</v>
      </c>
      <c r="J89" s="2">
        <v>-4.9171133949235703E-3</v>
      </c>
      <c r="K89" s="2">
        <v>-6.7012239707806001E-3</v>
      </c>
      <c r="L89" s="2">
        <v>-7.6213883805882801E-2</v>
      </c>
      <c r="M89" t="s">
        <v>440</v>
      </c>
      <c r="O89" s="15" t="s">
        <v>484</v>
      </c>
      <c r="P89" s="4">
        <v>0.51928020565552702</v>
      </c>
      <c r="Q89" s="4">
        <v>2.3967931569422798E-3</v>
      </c>
      <c r="R89" s="4">
        <v>1.24460724345075E-3</v>
      </c>
      <c r="S89" s="4">
        <v>7.9452599518038004E-3</v>
      </c>
      <c r="T89" t="s">
        <v>438</v>
      </c>
    </row>
    <row r="90" spans="1:20" x14ac:dyDescent="0.35">
      <c r="A90" s="15" t="s">
        <v>542</v>
      </c>
      <c r="B90" s="4">
        <v>0.46120689655172398</v>
      </c>
      <c r="C90" s="4">
        <v>2.03617233572929E-3</v>
      </c>
      <c r="D90" s="4">
        <v>9.3909672380618301E-4</v>
      </c>
      <c r="E90" s="4">
        <v>6.9246270544893098E-3</v>
      </c>
      <c r="F90" s="8" t="s">
        <v>448</v>
      </c>
      <c r="H90" s="83" t="s">
        <v>508</v>
      </c>
      <c r="I90" s="2">
        <v>0.32626327360136198</v>
      </c>
      <c r="J90" s="2">
        <v>-5.3001386658252702E-3</v>
      </c>
      <c r="K90" s="2">
        <v>-7.0802127248161999E-3</v>
      </c>
      <c r="L90" s="2">
        <v>-8.0524171737742803E-2</v>
      </c>
      <c r="M90" t="s">
        <v>448</v>
      </c>
      <c r="O90" s="15" t="s">
        <v>455</v>
      </c>
      <c r="P90" s="4">
        <v>0.59383033419023101</v>
      </c>
      <c r="Q90" s="4">
        <v>2.0329712261176799E-3</v>
      </c>
      <c r="R90" s="4">
        <v>1.2072399826045901E-3</v>
      </c>
      <c r="S90" s="4">
        <v>7.7067167465702602E-3</v>
      </c>
      <c r="T90" t="s">
        <v>440</v>
      </c>
    </row>
    <row r="91" spans="1:20" x14ac:dyDescent="0.35">
      <c r="A91" s="15" t="s">
        <v>588</v>
      </c>
      <c r="B91" s="4">
        <v>0.42887931034482801</v>
      </c>
      <c r="C91" s="4">
        <v>2.12869099309288E-3</v>
      </c>
      <c r="D91" s="4">
        <v>9.1295152505492202E-4</v>
      </c>
      <c r="E91" s="4">
        <v>6.73183993679583E-3</v>
      </c>
      <c r="F91" s="8" t="s">
        <v>448</v>
      </c>
      <c r="H91" s="83" t="s">
        <v>589</v>
      </c>
      <c r="I91" s="2">
        <v>0.318321125102552</v>
      </c>
      <c r="J91" s="2">
        <v>-5.6831639367268703E-3</v>
      </c>
      <c r="K91" s="2">
        <v>-7.4592014788517997E-3</v>
      </c>
      <c r="L91" s="2">
        <v>-8.4834459669603804E-2</v>
      </c>
      <c r="M91" t="s">
        <v>440</v>
      </c>
      <c r="O91" s="15" t="s">
        <v>566</v>
      </c>
      <c r="P91" s="4">
        <v>0.56555269922879203</v>
      </c>
      <c r="Q91" s="4">
        <v>2.1174722775163801E-3</v>
      </c>
      <c r="R91" s="4">
        <v>1.1975421620915301E-3</v>
      </c>
      <c r="S91" s="4">
        <v>7.6448082968584002E-3</v>
      </c>
      <c r="T91" t="s">
        <v>438</v>
      </c>
    </row>
    <row r="92" spans="1:20" x14ac:dyDescent="0.35">
      <c r="A92" s="15" t="s">
        <v>590</v>
      </c>
      <c r="B92" s="4">
        <v>0.46767241379310298</v>
      </c>
      <c r="C92" s="4">
        <v>1.91203416889122E-3</v>
      </c>
      <c r="D92" s="4">
        <v>8.9420563502024897E-4</v>
      </c>
      <c r="E92" s="4">
        <v>6.5936131769702101E-3</v>
      </c>
      <c r="F92" s="8" t="s">
        <v>438</v>
      </c>
      <c r="H92" s="83" t="s">
        <v>591</v>
      </c>
      <c r="I92" s="2">
        <v>0.31037897660374197</v>
      </c>
      <c r="J92" s="2">
        <v>-6.0661892076285702E-3</v>
      </c>
      <c r="K92" s="2">
        <v>-7.8381902328874004E-3</v>
      </c>
      <c r="L92" s="2">
        <v>-8.9144747601463806E-2</v>
      </c>
      <c r="M92" t="s">
        <v>440</v>
      </c>
      <c r="O92" s="15" t="s">
        <v>592</v>
      </c>
      <c r="P92" s="4">
        <v>0.58868894601542399</v>
      </c>
      <c r="Q92" s="4">
        <v>2.0233408609057302E-3</v>
      </c>
      <c r="R92" s="4">
        <v>1.1911183988365401E-3</v>
      </c>
      <c r="S92" s="4">
        <v>7.60380060612037E-3</v>
      </c>
      <c r="T92" t="s">
        <v>440</v>
      </c>
    </row>
    <row r="93" spans="1:20" x14ac:dyDescent="0.35">
      <c r="A93" s="15" t="s">
        <v>501</v>
      </c>
      <c r="B93" s="4">
        <v>0.47413793103448298</v>
      </c>
      <c r="C93" s="4">
        <v>1.8351243508558501E-3</v>
      </c>
      <c r="D93" s="4">
        <v>8.70102062905792E-4</v>
      </c>
      <c r="E93" s="4">
        <v>6.4158804223534999E-3</v>
      </c>
      <c r="F93" s="8" t="s">
        <v>438</v>
      </c>
      <c r="H93" s="83" t="s">
        <v>573</v>
      </c>
      <c r="I93" s="2">
        <v>0.302436828104931</v>
      </c>
      <c r="J93" s="2">
        <v>-6.4492144785302701E-3</v>
      </c>
      <c r="K93" s="2">
        <v>-8.2171789869231009E-3</v>
      </c>
      <c r="L93" s="2">
        <v>-9.3455035533324807E-2</v>
      </c>
      <c r="M93" t="s">
        <v>448</v>
      </c>
      <c r="O93" s="15" t="s">
        <v>466</v>
      </c>
      <c r="P93" s="4">
        <v>0.41388174807197903</v>
      </c>
      <c r="Q93" s="4">
        <v>2.8241612358878201E-3</v>
      </c>
      <c r="R93" s="4">
        <v>1.16886878914637E-3</v>
      </c>
      <c r="S93" s="4">
        <v>7.4617646877655902E-3</v>
      </c>
      <c r="T93" t="s">
        <v>438</v>
      </c>
    </row>
    <row r="94" spans="1:20" x14ac:dyDescent="0.35">
      <c r="A94" s="15" t="s">
        <v>593</v>
      </c>
      <c r="B94" s="4">
        <v>0.48706896551724099</v>
      </c>
      <c r="C94" s="4">
        <v>1.7700679590676399E-3</v>
      </c>
      <c r="D94" s="4">
        <v>8.6214516971828904E-4</v>
      </c>
      <c r="E94" s="4">
        <v>6.3572085982068396E-3</v>
      </c>
      <c r="F94" s="8" t="s">
        <v>448</v>
      </c>
      <c r="H94" s="83" t="s">
        <v>546</v>
      </c>
      <c r="I94" s="2">
        <v>0.29449467960612102</v>
      </c>
      <c r="J94" s="2">
        <v>-6.8322397494318702E-3</v>
      </c>
      <c r="K94" s="2">
        <v>-8.5961677409587007E-3</v>
      </c>
      <c r="L94" s="2">
        <v>-9.7765323465185794E-2</v>
      </c>
      <c r="M94" t="s">
        <v>440</v>
      </c>
      <c r="O94" s="15" t="s">
        <v>594</v>
      </c>
      <c r="P94" s="4">
        <v>0.59383033419023101</v>
      </c>
      <c r="Q94" s="4">
        <v>1.95510731584812E-3</v>
      </c>
      <c r="R94" s="4">
        <v>1.16100203074785E-3</v>
      </c>
      <c r="S94" s="4">
        <v>7.4115452785638797E-3</v>
      </c>
      <c r="T94" t="s">
        <v>440</v>
      </c>
    </row>
    <row r="95" spans="1:20" x14ac:dyDescent="0.35">
      <c r="A95" s="15" t="s">
        <v>458</v>
      </c>
      <c r="B95" s="4">
        <v>0.48706896551724099</v>
      </c>
      <c r="C95" s="4">
        <v>1.74851434226637E-3</v>
      </c>
      <c r="D95" s="4">
        <v>8.5164707187974096E-4</v>
      </c>
      <c r="E95" s="4">
        <v>6.2797986675035902E-3</v>
      </c>
      <c r="F95" s="8" t="s">
        <v>448</v>
      </c>
      <c r="H95" s="83" t="s">
        <v>532</v>
      </c>
      <c r="I95" s="2">
        <v>0.28655253110731099</v>
      </c>
      <c r="J95" s="2">
        <v>-7.2152650203335701E-3</v>
      </c>
      <c r="K95" s="2">
        <v>-8.9751564949943005E-3</v>
      </c>
      <c r="L95" s="2">
        <v>-0.102075611397046</v>
      </c>
      <c r="M95" t="s">
        <v>440</v>
      </c>
      <c r="O95" s="15" t="s">
        <v>508</v>
      </c>
      <c r="P95" s="4">
        <v>0.547557840616967</v>
      </c>
      <c r="Q95" s="4">
        <v>1.99007021618092E-3</v>
      </c>
      <c r="R95" s="4">
        <v>1.0896785502481599E-3</v>
      </c>
      <c r="S95" s="4">
        <v>6.9562340980935796E-3</v>
      </c>
      <c r="T95" t="s">
        <v>440</v>
      </c>
    </row>
    <row r="96" spans="1:20" x14ac:dyDescent="0.35">
      <c r="A96" s="15" t="s">
        <v>595</v>
      </c>
      <c r="B96" s="4">
        <v>0.46551724137931</v>
      </c>
      <c r="C96" s="4">
        <v>1.82704215872585E-3</v>
      </c>
      <c r="D96" s="4">
        <v>8.5051962561375502E-4</v>
      </c>
      <c r="E96" s="4">
        <v>6.2714852055161096E-3</v>
      </c>
      <c r="F96" s="8" t="s">
        <v>438</v>
      </c>
      <c r="H96" s="83" t="s">
        <v>596</v>
      </c>
      <c r="I96" s="2">
        <v>0.27861038260850102</v>
      </c>
      <c r="J96" s="2">
        <v>-7.59829029123527E-3</v>
      </c>
      <c r="K96" s="2">
        <v>-9.3541452490299992E-3</v>
      </c>
      <c r="L96" s="2">
        <v>-0.106385899328907</v>
      </c>
      <c r="M96" t="s">
        <v>440</v>
      </c>
      <c r="O96" s="15" t="s">
        <v>597</v>
      </c>
      <c r="P96" s="4">
        <v>0.56041131105398501</v>
      </c>
      <c r="Q96" s="4">
        <v>1.9221181686877101E-3</v>
      </c>
      <c r="R96" s="4">
        <v>1.0771767629149599E-3</v>
      </c>
      <c r="S96" s="4">
        <v>6.8764258286598701E-3</v>
      </c>
      <c r="T96" t="s">
        <v>440</v>
      </c>
    </row>
    <row r="97" spans="1:20" x14ac:dyDescent="0.35">
      <c r="A97" s="15" t="s">
        <v>497</v>
      </c>
      <c r="B97" s="4">
        <v>0.47198275862069</v>
      </c>
      <c r="C97" s="4">
        <v>1.7131147610765999E-3</v>
      </c>
      <c r="D97" s="4">
        <v>8.08560630766758E-4</v>
      </c>
      <c r="E97" s="4">
        <v>5.9620917388675601E-3</v>
      </c>
      <c r="F97" s="8" t="s">
        <v>448</v>
      </c>
      <c r="H97" s="83" t="s">
        <v>593</v>
      </c>
      <c r="I97" s="2">
        <v>0.27066823410969099</v>
      </c>
      <c r="J97" s="2">
        <v>-7.9813155621368693E-3</v>
      </c>
      <c r="K97" s="2">
        <v>-9.7331340030656008E-3</v>
      </c>
      <c r="L97" s="2">
        <v>-0.11069618726076701</v>
      </c>
      <c r="M97" t="s">
        <v>440</v>
      </c>
      <c r="O97" s="15" t="s">
        <v>598</v>
      </c>
      <c r="P97" s="4">
        <v>0.57326478149100302</v>
      </c>
      <c r="Q97" s="4">
        <v>1.8423840032834799E-3</v>
      </c>
      <c r="R97" s="4">
        <v>1.05617386306482E-3</v>
      </c>
      <c r="S97" s="4">
        <v>6.7423485927051996E-3</v>
      </c>
      <c r="T97" t="s">
        <v>438</v>
      </c>
    </row>
    <row r="98" spans="1:20" x14ac:dyDescent="0.35">
      <c r="A98" s="15" t="s">
        <v>599</v>
      </c>
      <c r="B98" s="4">
        <v>0.368534482758621</v>
      </c>
      <c r="C98" s="4">
        <v>2.14524132808026E-3</v>
      </c>
      <c r="D98" s="4">
        <v>7.9059540323647595E-4</v>
      </c>
      <c r="E98" s="4">
        <v>5.8296213580828803E-3</v>
      </c>
      <c r="F98" s="8" t="s">
        <v>438</v>
      </c>
      <c r="H98" s="83" t="s">
        <v>600</v>
      </c>
      <c r="I98" s="2">
        <v>0.26272608561088001</v>
      </c>
      <c r="J98" s="2">
        <v>-8.36434083303857E-3</v>
      </c>
      <c r="K98" s="2">
        <v>-1.0112122757101201E-2</v>
      </c>
      <c r="L98" s="2">
        <v>-0.11500647519262799</v>
      </c>
      <c r="M98" t="s">
        <v>440</v>
      </c>
      <c r="O98" s="15" t="s">
        <v>601</v>
      </c>
      <c r="P98" s="4">
        <v>0.48843187660668402</v>
      </c>
      <c r="Q98" s="4">
        <v>2.12564800234141E-3</v>
      </c>
      <c r="R98" s="4">
        <v>1.03823424278887E-3</v>
      </c>
      <c r="S98" s="4">
        <v>6.6278265639453798E-3</v>
      </c>
      <c r="T98" t="s">
        <v>438</v>
      </c>
    </row>
    <row r="99" spans="1:20" x14ac:dyDescent="0.35">
      <c r="A99" s="15" t="s">
        <v>602</v>
      </c>
      <c r="B99" s="4">
        <v>0.31465517241379298</v>
      </c>
      <c r="C99" s="4">
        <v>2.45699344109504E-3</v>
      </c>
      <c r="D99" s="4">
        <v>7.73105694827319E-4</v>
      </c>
      <c r="E99" s="4">
        <v>5.7006573174733901E-3</v>
      </c>
      <c r="F99" s="8" t="s">
        <v>438</v>
      </c>
      <c r="H99" s="83" t="s">
        <v>500</v>
      </c>
      <c r="I99" s="2">
        <v>0.25478393711206998</v>
      </c>
      <c r="J99" s="2">
        <v>-8.7473661039402708E-3</v>
      </c>
      <c r="K99" s="2">
        <v>-1.04911115111368E-2</v>
      </c>
      <c r="L99" s="2">
        <v>-0.119316763124488</v>
      </c>
      <c r="M99" t="s">
        <v>448</v>
      </c>
      <c r="O99" s="15" t="s">
        <v>603</v>
      </c>
      <c r="P99" s="4">
        <v>0.473007712082262</v>
      </c>
      <c r="Q99" s="4">
        <v>2.0599817615715101E-3</v>
      </c>
      <c r="R99" s="4">
        <v>9.7438725997212798E-4</v>
      </c>
      <c r="S99" s="4">
        <v>6.2202434663162403E-3</v>
      </c>
      <c r="T99" t="s">
        <v>438</v>
      </c>
    </row>
    <row r="100" spans="1:20" x14ac:dyDescent="0.35">
      <c r="A100" s="15" t="s">
        <v>528</v>
      </c>
      <c r="B100" s="4">
        <v>0.45905172413793099</v>
      </c>
      <c r="C100" s="4">
        <v>1.66792951303268E-3</v>
      </c>
      <c r="D100" s="4">
        <v>7.6566591869819305E-4</v>
      </c>
      <c r="E100" s="4">
        <v>5.6457985646345002E-3</v>
      </c>
      <c r="F100" s="8" t="s">
        <v>438</v>
      </c>
      <c r="H100" s="83" t="s">
        <v>604</v>
      </c>
      <c r="I100" s="2">
        <v>0.24684178861326</v>
      </c>
      <c r="J100" s="2">
        <v>-9.1303913748418692E-3</v>
      </c>
      <c r="K100" s="2">
        <v>-1.0870100265172499E-2</v>
      </c>
      <c r="L100" s="2">
        <v>-0.123627051056349</v>
      </c>
      <c r="M100" t="s">
        <v>440</v>
      </c>
      <c r="O100" s="15" t="s">
        <v>605</v>
      </c>
      <c r="P100" s="4">
        <v>0.50899742930591296</v>
      </c>
      <c r="Q100" s="4">
        <v>1.88786398244165E-3</v>
      </c>
      <c r="R100" s="4">
        <v>9.6091791394202204E-4</v>
      </c>
      <c r="S100" s="4">
        <v>6.1342585452472597E-3</v>
      </c>
      <c r="T100" t="s">
        <v>440</v>
      </c>
    </row>
    <row r="101" spans="1:20" x14ac:dyDescent="0.35">
      <c r="A101" s="15" t="s">
        <v>572</v>
      </c>
      <c r="B101" s="4">
        <v>0.47844827586206901</v>
      </c>
      <c r="C101" s="4">
        <v>1.59284188968385E-3</v>
      </c>
      <c r="D101" s="4">
        <v>7.6209245584012001E-4</v>
      </c>
      <c r="E101" s="4">
        <v>5.6194488852479799E-3</v>
      </c>
      <c r="F101" s="8" t="s">
        <v>438</v>
      </c>
      <c r="H101" s="83" t="s">
        <v>606</v>
      </c>
      <c r="I101" s="2">
        <v>0.23889964011445</v>
      </c>
      <c r="J101" s="2">
        <v>-9.51341664574357E-3</v>
      </c>
      <c r="K101" s="2">
        <v>-1.1249089019208101E-2</v>
      </c>
      <c r="L101" s="2">
        <v>-0.12793733898821</v>
      </c>
      <c r="M101" t="s">
        <v>440</v>
      </c>
      <c r="O101" s="15" t="s">
        <v>583</v>
      </c>
      <c r="P101" s="4">
        <v>0.42673521850899698</v>
      </c>
      <c r="Q101" s="4">
        <v>2.2453816494852901E-3</v>
      </c>
      <c r="R101" s="4">
        <v>9.5818342882919897E-4</v>
      </c>
      <c r="S101" s="4">
        <v>6.1168022792886297E-3</v>
      </c>
      <c r="T101" t="s">
        <v>440</v>
      </c>
    </row>
    <row r="102" spans="1:20" x14ac:dyDescent="0.35">
      <c r="A102" s="15" t="s">
        <v>607</v>
      </c>
      <c r="B102" s="4">
        <v>0.46982758620689702</v>
      </c>
      <c r="C102" s="4">
        <v>1.5678693525845999E-3</v>
      </c>
      <c r="D102" s="4">
        <v>7.3662827341259098E-4</v>
      </c>
      <c r="E102" s="4">
        <v>5.4316833845406204E-3</v>
      </c>
      <c r="F102" s="8" t="s">
        <v>448</v>
      </c>
      <c r="H102" s="83" t="s">
        <v>608</v>
      </c>
      <c r="I102" s="2">
        <v>0.23095749161564</v>
      </c>
      <c r="J102" s="2">
        <v>-9.8964419166452707E-3</v>
      </c>
      <c r="K102" s="2">
        <v>-1.1628077773243701E-2</v>
      </c>
      <c r="L102" s="2">
        <v>-0.13224762692007</v>
      </c>
      <c r="M102" t="s">
        <v>448</v>
      </c>
      <c r="O102" s="15" t="s">
        <v>609</v>
      </c>
      <c r="P102" s="4">
        <v>0.48071979434447298</v>
      </c>
      <c r="Q102" s="4">
        <v>1.9789949472145E-3</v>
      </c>
      <c r="R102" s="4">
        <v>9.5134204403370505E-4</v>
      </c>
      <c r="S102" s="4">
        <v>6.0731285975576697E-3</v>
      </c>
      <c r="T102" t="s">
        <v>440</v>
      </c>
    </row>
    <row r="103" spans="1:20" x14ac:dyDescent="0.35">
      <c r="A103" s="15" t="s">
        <v>610</v>
      </c>
      <c r="B103" s="4">
        <v>0.47844827586206901</v>
      </c>
      <c r="C103" s="4">
        <v>1.5275689126148201E-3</v>
      </c>
      <c r="D103" s="4">
        <v>7.3086271250105499E-4</v>
      </c>
      <c r="E103" s="4">
        <v>5.3891698094633697E-3</v>
      </c>
      <c r="F103" s="8" t="s">
        <v>438</v>
      </c>
      <c r="H103" s="83" t="s">
        <v>505</v>
      </c>
      <c r="I103" s="2">
        <v>0.223015343116829</v>
      </c>
      <c r="J103" s="2">
        <v>-1.02794671875469E-2</v>
      </c>
      <c r="K103" s="2">
        <v>-1.2007066527279399E-2</v>
      </c>
      <c r="L103" s="2">
        <v>-0.136557914851931</v>
      </c>
      <c r="M103" t="s">
        <v>448</v>
      </c>
      <c r="O103" s="15" t="s">
        <v>611</v>
      </c>
      <c r="P103" s="4">
        <v>0.56555269922879203</v>
      </c>
      <c r="Q103" s="4">
        <v>1.62238433712737E-3</v>
      </c>
      <c r="R103" s="4">
        <v>9.1754384104889702E-4</v>
      </c>
      <c r="S103" s="4">
        <v>5.8573693610345003E-3</v>
      </c>
      <c r="T103" t="s">
        <v>438</v>
      </c>
    </row>
    <row r="104" spans="1:20" x14ac:dyDescent="0.35">
      <c r="A104" s="15" t="s">
        <v>568</v>
      </c>
      <c r="B104" s="4">
        <v>0.42672413793103398</v>
      </c>
      <c r="C104" s="4">
        <v>1.7106418128429301E-3</v>
      </c>
      <c r="D104" s="4">
        <v>7.2997215289418002E-4</v>
      </c>
      <c r="E104" s="4">
        <v>5.3826030810411899E-3</v>
      </c>
      <c r="F104" s="8" t="s">
        <v>448</v>
      </c>
      <c r="H104" s="83" t="s">
        <v>612</v>
      </c>
      <c r="I104" s="2">
        <v>0.21507319461801899</v>
      </c>
      <c r="J104" s="2">
        <v>-1.0662492458448599E-2</v>
      </c>
      <c r="K104" s="2">
        <v>-1.2386055281315001E-2</v>
      </c>
      <c r="L104" s="2">
        <v>-0.140868202783791</v>
      </c>
      <c r="M104" t="s">
        <v>440</v>
      </c>
      <c r="O104" s="15" t="s">
        <v>613</v>
      </c>
      <c r="P104" s="4">
        <v>0.50128534704370198</v>
      </c>
      <c r="Q104" s="4">
        <v>1.7860344210957201E-3</v>
      </c>
      <c r="R104" s="4">
        <v>8.9531288461096499E-4</v>
      </c>
      <c r="S104" s="4">
        <v>5.7154525203556104E-3</v>
      </c>
      <c r="T104" t="s">
        <v>440</v>
      </c>
    </row>
    <row r="105" spans="1:20" x14ac:dyDescent="0.35">
      <c r="A105" s="15" t="s">
        <v>614</v>
      </c>
      <c r="B105" s="4">
        <v>0.381465517241379</v>
      </c>
      <c r="C105" s="4">
        <v>1.8977463626208E-3</v>
      </c>
      <c r="D105" s="4">
        <v>7.2392479781008799E-4</v>
      </c>
      <c r="E105" s="4">
        <v>5.3380116374104596E-3</v>
      </c>
      <c r="F105" s="8" t="s">
        <v>438</v>
      </c>
      <c r="H105" s="83" t="s">
        <v>615</v>
      </c>
      <c r="I105" s="2">
        <v>0.20713104611920899</v>
      </c>
      <c r="J105" s="2">
        <v>-1.10455177293503E-2</v>
      </c>
      <c r="K105" s="2">
        <v>-1.2765044035350601E-2</v>
      </c>
      <c r="L105" s="2">
        <v>-0.145178490715652</v>
      </c>
      <c r="M105" t="s">
        <v>448</v>
      </c>
      <c r="O105" s="15" t="s">
        <v>503</v>
      </c>
      <c r="P105" s="4">
        <v>0.51413881748071999</v>
      </c>
      <c r="Q105" s="4">
        <v>1.62158967144174E-3</v>
      </c>
      <c r="R105" s="4">
        <v>8.3372219611400596E-4</v>
      </c>
      <c r="S105" s="4">
        <v>5.32227303880114E-3</v>
      </c>
      <c r="T105" t="s">
        <v>438</v>
      </c>
    </row>
    <row r="106" spans="1:20" x14ac:dyDescent="0.35">
      <c r="A106" s="15" t="s">
        <v>616</v>
      </c>
      <c r="B106" s="4">
        <v>0.41594827586206901</v>
      </c>
      <c r="C106" s="4">
        <v>1.73280980796616E-3</v>
      </c>
      <c r="D106" s="4">
        <v>7.2075925202040505E-4</v>
      </c>
      <c r="E106" s="4">
        <v>5.3146698202559701E-3</v>
      </c>
      <c r="F106" s="8" t="s">
        <v>448</v>
      </c>
      <c r="H106" s="83" t="s">
        <v>617</v>
      </c>
      <c r="I106" s="2">
        <v>0.19918889762039901</v>
      </c>
      <c r="J106" s="2">
        <v>-1.14285430002519E-2</v>
      </c>
      <c r="K106" s="2">
        <v>-1.3144032789386299E-2</v>
      </c>
      <c r="L106" s="2">
        <v>-0.14948877864751201</v>
      </c>
      <c r="M106" t="s">
        <v>440</v>
      </c>
      <c r="O106" s="15" t="s">
        <v>618</v>
      </c>
      <c r="P106" s="4">
        <v>0.46786632390745497</v>
      </c>
      <c r="Q106" s="4">
        <v>1.70914311679769E-3</v>
      </c>
      <c r="R106" s="4">
        <v>7.99650507087866E-4</v>
      </c>
      <c r="S106" s="4">
        <v>5.1047679360997E-3</v>
      </c>
      <c r="T106" t="s">
        <v>438</v>
      </c>
    </row>
    <row r="107" spans="1:20" x14ac:dyDescent="0.35">
      <c r="A107" s="15" t="s">
        <v>619</v>
      </c>
      <c r="B107" s="4">
        <v>0.45689655172413801</v>
      </c>
      <c r="C107" s="4">
        <v>1.57524081452409E-3</v>
      </c>
      <c r="D107" s="4">
        <v>7.1972209629118E-4</v>
      </c>
      <c r="E107" s="4">
        <v>5.3070221345168402E-3</v>
      </c>
      <c r="F107" s="8" t="s">
        <v>448</v>
      </c>
      <c r="H107" s="83" t="s">
        <v>594</v>
      </c>
      <c r="I107" s="2">
        <v>0.19124674912158801</v>
      </c>
      <c r="J107" s="2">
        <v>-1.1811568271153599E-2</v>
      </c>
      <c r="K107" s="2">
        <v>-1.3523021543421899E-2</v>
      </c>
      <c r="L107" s="2">
        <v>-0.15379906657937301</v>
      </c>
      <c r="M107" t="s">
        <v>440</v>
      </c>
      <c r="O107" s="15" t="s">
        <v>574</v>
      </c>
      <c r="P107" s="4">
        <v>0.50899742930591296</v>
      </c>
      <c r="Q107" s="4">
        <v>1.50555506253875E-3</v>
      </c>
      <c r="R107" s="4">
        <v>7.6632365651072801E-4</v>
      </c>
      <c r="S107" s="4">
        <v>4.8920176949263199E-3</v>
      </c>
      <c r="T107" t="s">
        <v>440</v>
      </c>
    </row>
    <row r="108" spans="1:20" x14ac:dyDescent="0.35">
      <c r="A108" s="15" t="s">
        <v>620</v>
      </c>
      <c r="B108" s="4">
        <v>0.45043103448275901</v>
      </c>
      <c r="C108" s="4">
        <v>1.5750334106911801E-3</v>
      </c>
      <c r="D108" s="4">
        <v>7.0944392852253396E-4</v>
      </c>
      <c r="E108" s="4">
        <v>5.2312339044047404E-3</v>
      </c>
      <c r="F108" s="8" t="s">
        <v>438</v>
      </c>
      <c r="H108" s="83" t="s">
        <v>621</v>
      </c>
      <c r="I108" s="2">
        <v>0.18330460062277801</v>
      </c>
      <c r="J108" s="2">
        <v>-1.21945935420553E-2</v>
      </c>
      <c r="K108" s="2">
        <v>-1.3902010297457501E-2</v>
      </c>
      <c r="L108" s="2">
        <v>-0.15810935451123401</v>
      </c>
      <c r="M108" t="s">
        <v>448</v>
      </c>
      <c r="O108" s="15" t="s">
        <v>622</v>
      </c>
      <c r="P108" s="4">
        <v>0.46786632390745497</v>
      </c>
      <c r="Q108" s="4">
        <v>1.5900336652115701E-3</v>
      </c>
      <c r="R108" s="4">
        <v>7.4392320583163501E-4</v>
      </c>
      <c r="S108" s="4">
        <v>4.7490188455949402E-3</v>
      </c>
      <c r="T108" t="s">
        <v>440</v>
      </c>
    </row>
    <row r="109" spans="1:20" x14ac:dyDescent="0.35">
      <c r="A109" s="15" t="s">
        <v>623</v>
      </c>
      <c r="B109" s="4">
        <v>0.44181034482758602</v>
      </c>
      <c r="C109" s="4">
        <v>1.4985242077616701E-3</v>
      </c>
      <c r="D109" s="4">
        <v>6.6206349696367004E-4</v>
      </c>
      <c r="E109" s="4">
        <v>4.8818643347866798E-3</v>
      </c>
      <c r="F109" s="8" t="s">
        <v>448</v>
      </c>
      <c r="H109" s="83" t="s">
        <v>624</v>
      </c>
      <c r="I109" s="2">
        <v>0.175362452123968</v>
      </c>
      <c r="J109" s="2">
        <v>-1.25776188129569E-2</v>
      </c>
      <c r="K109" s="2">
        <v>-1.4280999051493101E-2</v>
      </c>
      <c r="L109" s="2">
        <v>-0.16241964244309401</v>
      </c>
      <c r="M109" t="s">
        <v>448</v>
      </c>
      <c r="O109" s="15" t="s">
        <v>625</v>
      </c>
      <c r="P109" s="4">
        <v>0.52185089974293097</v>
      </c>
      <c r="Q109" s="4">
        <v>1.3131007219424301E-3</v>
      </c>
      <c r="R109" s="4">
        <v>6.85242793198747E-4</v>
      </c>
      <c r="S109" s="4">
        <v>4.3744178339900699E-3</v>
      </c>
      <c r="T109" t="s">
        <v>438</v>
      </c>
    </row>
    <row r="110" spans="1:20" x14ac:dyDescent="0.35">
      <c r="A110" s="15" t="s">
        <v>626</v>
      </c>
      <c r="B110" s="4">
        <v>0.431034482758621</v>
      </c>
      <c r="C110" s="4">
        <v>1.52079775733507E-3</v>
      </c>
      <c r="D110" s="4">
        <v>6.5551627471339296E-4</v>
      </c>
      <c r="E110" s="4">
        <v>4.8335870155535102E-3</v>
      </c>
      <c r="F110" s="8" t="s">
        <v>438</v>
      </c>
      <c r="H110" s="83" t="s">
        <v>507</v>
      </c>
      <c r="I110" s="2">
        <v>0.167420303625158</v>
      </c>
      <c r="J110" s="2">
        <v>-1.2960644083858599E-2</v>
      </c>
      <c r="K110" s="2">
        <v>-1.4659987805528799E-2</v>
      </c>
      <c r="L110" s="2">
        <v>-0.16672993037495501</v>
      </c>
      <c r="M110" t="s">
        <v>440</v>
      </c>
      <c r="O110" s="15" t="s">
        <v>627</v>
      </c>
      <c r="P110" s="4">
        <v>0.48071979434447298</v>
      </c>
      <c r="Q110" s="4">
        <v>1.3901719025174999E-3</v>
      </c>
      <c r="R110" s="4">
        <v>6.6828315108167797E-4</v>
      </c>
      <c r="S110" s="4">
        <v>4.2661517395906198E-3</v>
      </c>
      <c r="T110" t="s">
        <v>438</v>
      </c>
    </row>
    <row r="111" spans="1:20" x14ac:dyDescent="0.35">
      <c r="A111" s="15" t="s">
        <v>628</v>
      </c>
      <c r="B111" s="4">
        <v>0.34051724137931</v>
      </c>
      <c r="C111" s="4">
        <v>1.9196625608196901E-3</v>
      </c>
      <c r="D111" s="4">
        <v>6.5367819958946397E-4</v>
      </c>
      <c r="E111" s="4">
        <v>4.8200335823355197E-3</v>
      </c>
      <c r="F111" s="8" t="s">
        <v>438</v>
      </c>
      <c r="H111" s="83" t="s">
        <v>629</v>
      </c>
      <c r="I111" s="2">
        <v>0.159478155126348</v>
      </c>
      <c r="J111" s="2">
        <v>-1.33436693547603E-2</v>
      </c>
      <c r="K111" s="2">
        <v>-1.5038976559564401E-2</v>
      </c>
      <c r="L111" s="2">
        <v>-0.17104021830681501</v>
      </c>
      <c r="M111" t="s">
        <v>448</v>
      </c>
      <c r="O111" s="15" t="s">
        <v>630</v>
      </c>
      <c r="P111" s="4">
        <v>0.46786632390745497</v>
      </c>
      <c r="Q111" s="4">
        <v>1.35479232292154E-3</v>
      </c>
      <c r="R111" s="4">
        <v>6.3386170378334301E-4</v>
      </c>
      <c r="S111" s="4">
        <v>4.0464138679514299E-3</v>
      </c>
      <c r="T111" t="s">
        <v>438</v>
      </c>
    </row>
    <row r="112" spans="1:20" x14ac:dyDescent="0.35">
      <c r="A112" s="15" t="s">
        <v>537</v>
      </c>
      <c r="B112" s="4">
        <v>0.45043103448275901</v>
      </c>
      <c r="C112" s="4">
        <v>1.43022575580755E-3</v>
      </c>
      <c r="D112" s="4">
        <v>6.4421806673228203E-4</v>
      </c>
      <c r="E112" s="4">
        <v>4.7502773045621297E-3</v>
      </c>
      <c r="F112" s="8" t="s">
        <v>448</v>
      </c>
      <c r="H112" s="83" t="s">
        <v>631</v>
      </c>
      <c r="I112" s="2">
        <v>0.151536006627537</v>
      </c>
      <c r="J112" s="2">
        <v>-1.37266946256619E-2</v>
      </c>
      <c r="K112" s="2">
        <v>-1.5417965313600001E-2</v>
      </c>
      <c r="L112" s="2">
        <v>-0.17535050623867601</v>
      </c>
      <c r="M112" t="s">
        <v>448</v>
      </c>
      <c r="O112" s="15" t="s">
        <v>439</v>
      </c>
      <c r="P112" s="4">
        <v>0.44987146529562999</v>
      </c>
      <c r="Q112" s="4">
        <v>1.4002677494696599E-3</v>
      </c>
      <c r="R112" s="4">
        <v>6.2994050426012796E-4</v>
      </c>
      <c r="S112" s="4">
        <v>4.0213819153424703E-3</v>
      </c>
      <c r="T112" t="s">
        <v>438</v>
      </c>
    </row>
    <row r="113" spans="1:20" x14ac:dyDescent="0.35">
      <c r="A113" s="15" t="s">
        <v>522</v>
      </c>
      <c r="B113" s="4">
        <v>0.42456896551724099</v>
      </c>
      <c r="C113" s="4">
        <v>1.51294489742321E-3</v>
      </c>
      <c r="D113" s="4">
        <v>6.4234944998356296E-4</v>
      </c>
      <c r="E113" s="4">
        <v>4.7364986662550802E-3</v>
      </c>
      <c r="F113" s="8" t="s">
        <v>448</v>
      </c>
      <c r="H113" s="83" t="s">
        <v>632</v>
      </c>
      <c r="I113" s="2">
        <v>0.14359385812872699</v>
      </c>
      <c r="J113" s="2">
        <v>-1.4109719896563599E-2</v>
      </c>
      <c r="K113" s="2">
        <v>-1.5796954067635701E-2</v>
      </c>
      <c r="L113" s="2">
        <v>-0.17966079417053599</v>
      </c>
      <c r="M113" t="s">
        <v>440</v>
      </c>
      <c r="O113" s="15" t="s">
        <v>558</v>
      </c>
      <c r="P113" s="4">
        <v>0.46015424164524399</v>
      </c>
      <c r="Q113" s="4">
        <v>1.34057138639262E-3</v>
      </c>
      <c r="R113" s="4">
        <v>6.1686960967680896E-4</v>
      </c>
      <c r="S113" s="4">
        <v>3.9379406082043602E-3</v>
      </c>
      <c r="T113" t="s">
        <v>440</v>
      </c>
    </row>
    <row r="114" spans="1:20" x14ac:dyDescent="0.35">
      <c r="A114" s="15" t="s">
        <v>633</v>
      </c>
      <c r="B114" s="4">
        <v>0.42887931034482801</v>
      </c>
      <c r="C114" s="4">
        <v>1.4611658268632701E-3</v>
      </c>
      <c r="D114" s="4">
        <v>6.2666379212454799E-4</v>
      </c>
      <c r="E114" s="4">
        <v>4.6208371715181296E-3</v>
      </c>
      <c r="F114" s="8" t="s">
        <v>438</v>
      </c>
      <c r="H114" s="83" t="s">
        <v>634</v>
      </c>
      <c r="I114" s="2">
        <v>0.13565170962991699</v>
      </c>
      <c r="J114" s="2">
        <v>-1.44927451674653E-2</v>
      </c>
      <c r="K114" s="2">
        <v>-1.6175942821671299E-2</v>
      </c>
      <c r="L114" s="2">
        <v>-0.18397108210239699</v>
      </c>
      <c r="M114" t="s">
        <v>448</v>
      </c>
      <c r="O114" s="15" t="s">
        <v>635</v>
      </c>
      <c r="P114" s="4">
        <v>0.429305912596401</v>
      </c>
      <c r="Q114" s="4">
        <v>1.4323692694976999E-3</v>
      </c>
      <c r="R114" s="4">
        <v>6.1492459641675104E-4</v>
      </c>
      <c r="S114" s="4">
        <v>3.9255241322098703E-3</v>
      </c>
      <c r="T114" t="s">
        <v>440</v>
      </c>
    </row>
    <row r="115" spans="1:20" x14ac:dyDescent="0.35">
      <c r="A115" s="15" t="s">
        <v>636</v>
      </c>
      <c r="B115" s="4">
        <v>0.38577586206896602</v>
      </c>
      <c r="C115" s="4">
        <v>1.5387451074857399E-3</v>
      </c>
      <c r="D115" s="4">
        <v>5.9361072034471297E-4</v>
      </c>
      <c r="E115" s="4">
        <v>4.3771134002829797E-3</v>
      </c>
      <c r="F115" s="8" t="s">
        <v>448</v>
      </c>
      <c r="H115" s="83" t="s">
        <v>637</v>
      </c>
      <c r="I115" s="2">
        <v>0.12770956113110701</v>
      </c>
      <c r="J115" s="2">
        <v>-1.48757704383669E-2</v>
      </c>
      <c r="K115" s="2">
        <v>-1.6554931575706901E-2</v>
      </c>
      <c r="L115" s="2">
        <v>-0.18828137003425799</v>
      </c>
      <c r="M115" t="s">
        <v>440</v>
      </c>
      <c r="O115" s="15" t="s">
        <v>619</v>
      </c>
      <c r="P115" s="4">
        <v>0.44730077120822598</v>
      </c>
      <c r="Q115" s="4">
        <v>1.30110194787461E-3</v>
      </c>
      <c r="R115" s="4">
        <v>5.8198390470483698E-4</v>
      </c>
      <c r="S115" s="4">
        <v>3.7152390322150002E-3</v>
      </c>
      <c r="T115" t="s">
        <v>438</v>
      </c>
    </row>
    <row r="116" spans="1:20" x14ac:dyDescent="0.35">
      <c r="A116" s="15" t="s">
        <v>638</v>
      </c>
      <c r="B116" s="4">
        <v>0.36637931034482801</v>
      </c>
      <c r="C116" s="4">
        <v>1.5986125941597801E-3</v>
      </c>
      <c r="D116" s="4">
        <v>5.8569857975681596E-4</v>
      </c>
      <c r="E116" s="4">
        <v>4.3187715688347596E-3</v>
      </c>
      <c r="F116" s="8" t="s">
        <v>438</v>
      </c>
      <c r="H116" s="83" t="s">
        <v>525</v>
      </c>
      <c r="I116" s="2">
        <v>0.119767412632296</v>
      </c>
      <c r="J116" s="2">
        <v>-1.5258795709268601E-2</v>
      </c>
      <c r="K116" s="2">
        <v>-1.6933920329742499E-2</v>
      </c>
      <c r="L116" s="2">
        <v>-0.19259165796611799</v>
      </c>
      <c r="M116" t="s">
        <v>440</v>
      </c>
      <c r="O116" s="15" t="s">
        <v>541</v>
      </c>
      <c r="P116" s="4">
        <v>0.429305912596401</v>
      </c>
      <c r="Q116" s="4">
        <v>1.3186452895528201E-3</v>
      </c>
      <c r="R116" s="4">
        <v>5.66102219422419E-4</v>
      </c>
      <c r="S116" s="4">
        <v>3.6138543434261999E-3</v>
      </c>
      <c r="T116" t="s">
        <v>438</v>
      </c>
    </row>
    <row r="117" spans="1:20" x14ac:dyDescent="0.35">
      <c r="A117" s="15" t="s">
        <v>639</v>
      </c>
      <c r="B117" s="4">
        <v>0.41594827586206901</v>
      </c>
      <c r="C117" s="4">
        <v>1.38983427381541E-3</v>
      </c>
      <c r="D117" s="4">
        <v>5.7809916992753103E-4</v>
      </c>
      <c r="E117" s="4">
        <v>4.2627357233589701E-3</v>
      </c>
      <c r="F117" s="8" t="s">
        <v>448</v>
      </c>
      <c r="H117" s="83" t="s">
        <v>502</v>
      </c>
      <c r="I117" s="2">
        <v>0.11182526413348599</v>
      </c>
      <c r="J117" s="2">
        <v>-1.56418209801703E-2</v>
      </c>
      <c r="K117" s="2">
        <v>-1.7312909083778201E-2</v>
      </c>
      <c r="L117" s="2">
        <v>-0.19690194589797899</v>
      </c>
      <c r="M117" t="s">
        <v>448</v>
      </c>
      <c r="O117" s="15" t="s">
        <v>640</v>
      </c>
      <c r="P117" s="4">
        <v>0.452442159383033</v>
      </c>
      <c r="Q117" s="4">
        <v>1.24522388148172E-3</v>
      </c>
      <c r="R117" s="4">
        <v>5.6339178185291303E-4</v>
      </c>
      <c r="S117" s="4">
        <v>3.5965515909424802E-3</v>
      </c>
      <c r="T117" t="s">
        <v>440</v>
      </c>
    </row>
    <row r="118" spans="1:20" x14ac:dyDescent="0.35">
      <c r="A118" s="15" t="s">
        <v>540</v>
      </c>
      <c r="B118" s="4">
        <v>0.40301724137931</v>
      </c>
      <c r="C118" s="4">
        <v>1.41363807553251E-3</v>
      </c>
      <c r="D118" s="4">
        <v>5.6972051750987102E-4</v>
      </c>
      <c r="E118" s="4">
        <v>4.2009539688914101E-3</v>
      </c>
      <c r="F118" s="8" t="s">
        <v>438</v>
      </c>
      <c r="H118" s="83" t="s">
        <v>641</v>
      </c>
      <c r="I118" s="2">
        <v>0.103883115634676</v>
      </c>
      <c r="J118" s="2">
        <v>-1.6024846251071902E-2</v>
      </c>
      <c r="K118" s="2">
        <v>-1.7691897837813799E-2</v>
      </c>
      <c r="L118" s="2">
        <v>-0.20121223382983899</v>
      </c>
      <c r="M118" t="s">
        <v>440</v>
      </c>
      <c r="O118" s="15" t="s">
        <v>437</v>
      </c>
      <c r="P118" s="4">
        <v>0.29562982005141403</v>
      </c>
      <c r="Q118" s="4">
        <v>1.88560359753619E-3</v>
      </c>
      <c r="R118" s="4">
        <v>5.5744065222792204E-4</v>
      </c>
      <c r="S118" s="4">
        <v>3.5585610745556902E-3</v>
      </c>
      <c r="T118" t="s">
        <v>438</v>
      </c>
    </row>
    <row r="119" spans="1:20" x14ac:dyDescent="0.35">
      <c r="A119" s="15" t="s">
        <v>483</v>
      </c>
      <c r="B119" s="4">
        <v>0.40517241379310298</v>
      </c>
      <c r="C119" s="4">
        <v>1.3513793855557601E-3</v>
      </c>
      <c r="D119" s="4">
        <v>5.4754164759586595E-4</v>
      </c>
      <c r="E119" s="4">
        <v>4.0374134104470601E-3</v>
      </c>
      <c r="F119" s="8" t="s">
        <v>448</v>
      </c>
      <c r="H119" s="83" t="s">
        <v>642</v>
      </c>
      <c r="I119" s="2">
        <v>9.5940967135866306E-2</v>
      </c>
      <c r="J119" s="2">
        <v>-1.6407871521973601E-2</v>
      </c>
      <c r="K119" s="2">
        <v>-1.8070886591849401E-2</v>
      </c>
      <c r="L119" s="2">
        <v>-0.20552252176169999</v>
      </c>
      <c r="M119" t="s">
        <v>448</v>
      </c>
      <c r="O119" s="15" t="s">
        <v>543</v>
      </c>
      <c r="P119" s="4">
        <v>0.462724935732648</v>
      </c>
      <c r="Q119" s="4">
        <v>1.1750536797166401E-3</v>
      </c>
      <c r="R119" s="4">
        <v>5.4372663842929599E-4</v>
      </c>
      <c r="S119" s="4">
        <v>3.4710142559218802E-3</v>
      </c>
      <c r="T119" t="s">
        <v>438</v>
      </c>
    </row>
    <row r="120" spans="1:20" x14ac:dyDescent="0.35">
      <c r="A120" s="15" t="s">
        <v>643</v>
      </c>
      <c r="B120" s="4">
        <v>0.37931034482758602</v>
      </c>
      <c r="C120" s="4">
        <v>1.43557999791824E-3</v>
      </c>
      <c r="D120" s="4">
        <v>5.4453034403795198E-4</v>
      </c>
      <c r="E120" s="4">
        <v>4.0152089308042203E-3</v>
      </c>
      <c r="F120" s="8" t="s">
        <v>438</v>
      </c>
      <c r="H120" s="83" t="s">
        <v>644</v>
      </c>
      <c r="I120" s="2">
        <v>8.7998818637056303E-2</v>
      </c>
      <c r="J120" s="2">
        <v>-1.67908967928753E-2</v>
      </c>
      <c r="K120" s="2">
        <v>-1.8449875345885099E-2</v>
      </c>
      <c r="L120" s="2">
        <v>-0.20983280969356</v>
      </c>
      <c r="M120" t="s">
        <v>440</v>
      </c>
      <c r="O120" s="15" t="s">
        <v>614</v>
      </c>
      <c r="P120" s="4">
        <v>0.39588688946015399</v>
      </c>
      <c r="Q120" s="4">
        <v>1.35140912015623E-3</v>
      </c>
      <c r="R120" s="4">
        <v>5.3500515296673495E-4</v>
      </c>
      <c r="S120" s="4">
        <v>3.4153384838816999E-3</v>
      </c>
      <c r="T120" t="s">
        <v>440</v>
      </c>
    </row>
    <row r="121" spans="1:20" x14ac:dyDescent="0.35">
      <c r="A121" s="15" t="s">
        <v>514</v>
      </c>
      <c r="B121" s="4">
        <v>0.41594827586206901</v>
      </c>
      <c r="C121" s="4">
        <v>1.3090520130440201E-3</v>
      </c>
      <c r="D121" s="4">
        <v>5.4449792783943095E-4</v>
      </c>
      <c r="E121" s="4">
        <v>4.0149699031518096E-3</v>
      </c>
      <c r="F121" s="8" t="s">
        <v>448</v>
      </c>
      <c r="H121" s="83" t="s">
        <v>581</v>
      </c>
      <c r="I121" s="2">
        <v>8.0056670138245203E-2</v>
      </c>
      <c r="J121" s="2">
        <v>-1.7173922063776902E-2</v>
      </c>
      <c r="K121" s="2">
        <v>-1.8828864099920701E-2</v>
      </c>
      <c r="L121" s="2">
        <v>-0.214143097625421</v>
      </c>
      <c r="M121" t="s">
        <v>440</v>
      </c>
      <c r="O121" s="15" t="s">
        <v>645</v>
      </c>
      <c r="P121" s="4">
        <v>0.40616966580976899</v>
      </c>
      <c r="Q121" s="4">
        <v>1.3160101881614799E-3</v>
      </c>
      <c r="R121" s="4">
        <v>5.3452341832780097E-4</v>
      </c>
      <c r="S121" s="4">
        <v>3.4122632109759199E-3</v>
      </c>
      <c r="T121" t="s">
        <v>440</v>
      </c>
    </row>
    <row r="122" spans="1:20" x14ac:dyDescent="0.35">
      <c r="A122" s="15" t="s">
        <v>486</v>
      </c>
      <c r="B122" s="4">
        <v>0.42672413793103398</v>
      </c>
      <c r="C122" s="4">
        <v>1.2609556810505599E-3</v>
      </c>
      <c r="D122" s="4">
        <v>5.3808022596554198E-4</v>
      </c>
      <c r="E122" s="4">
        <v>3.9676476296340597E-3</v>
      </c>
      <c r="F122" s="8" t="s">
        <v>448</v>
      </c>
      <c r="H122" s="83" t="s">
        <v>646</v>
      </c>
      <c r="I122" s="2">
        <v>7.21145216394352E-2</v>
      </c>
      <c r="J122" s="2">
        <v>-1.7556947334678601E-2</v>
      </c>
      <c r="K122" s="2">
        <v>-1.9207852853956299E-2</v>
      </c>
      <c r="L122" s="2">
        <v>-0.218453385557281</v>
      </c>
      <c r="M122" t="s">
        <v>448</v>
      </c>
      <c r="O122" s="15" t="s">
        <v>560</v>
      </c>
      <c r="P122" s="4">
        <v>0.43187660668380501</v>
      </c>
      <c r="Q122" s="4">
        <v>1.23691374258153E-3</v>
      </c>
      <c r="R122" s="4">
        <v>5.3419410990667696E-4</v>
      </c>
      <c r="S122" s="4">
        <v>3.41016098874966E-3</v>
      </c>
      <c r="T122" t="s">
        <v>438</v>
      </c>
    </row>
    <row r="123" spans="1:20" x14ac:dyDescent="0.35">
      <c r="A123" s="15" t="s">
        <v>613</v>
      </c>
      <c r="B123" s="4">
        <v>0.381465517241379</v>
      </c>
      <c r="C123" s="4">
        <v>1.3688855194994699E-3</v>
      </c>
      <c r="D123" s="4">
        <v>5.2218262274009804E-4</v>
      </c>
      <c r="E123" s="4">
        <v>3.85042331119509E-3</v>
      </c>
      <c r="F123" s="8" t="s">
        <v>448</v>
      </c>
      <c r="H123" s="83" t="s">
        <v>647</v>
      </c>
      <c r="I123" s="2">
        <v>6.4172373140625294E-2</v>
      </c>
      <c r="J123" s="2">
        <v>-1.79399726055803E-2</v>
      </c>
      <c r="K123" s="2">
        <v>-1.9586841607992001E-2</v>
      </c>
      <c r="L123" s="2">
        <v>-0.222763673489142</v>
      </c>
      <c r="M123" t="s">
        <v>448</v>
      </c>
      <c r="O123" s="15" t="s">
        <v>648</v>
      </c>
      <c r="P123" s="4">
        <v>0.39331619537275098</v>
      </c>
      <c r="Q123" s="4">
        <v>1.35301137284413E-3</v>
      </c>
      <c r="R123" s="4">
        <v>5.3216128546311405E-4</v>
      </c>
      <c r="S123" s="4">
        <v>3.3971839482210301E-3</v>
      </c>
      <c r="T123" t="s">
        <v>440</v>
      </c>
    </row>
    <row r="124" spans="1:20" x14ac:dyDescent="0.35">
      <c r="A124" s="15" t="s">
        <v>452</v>
      </c>
      <c r="B124" s="4">
        <v>0.40301724137931</v>
      </c>
      <c r="C124" s="4">
        <v>1.28034197335264E-3</v>
      </c>
      <c r="D124" s="4">
        <v>5.1599989012272298E-4</v>
      </c>
      <c r="E124" s="4">
        <v>3.8048336328716202E-3</v>
      </c>
      <c r="F124" s="8" t="s">
        <v>438</v>
      </c>
      <c r="H124" s="83" t="s">
        <v>649</v>
      </c>
      <c r="I124" s="2">
        <v>5.6230224641815298E-2</v>
      </c>
      <c r="J124" s="2">
        <v>-1.8322997876481902E-2</v>
      </c>
      <c r="K124" s="2">
        <v>-1.9965830362027599E-2</v>
      </c>
      <c r="L124" s="2">
        <v>-0.227073961421003</v>
      </c>
      <c r="M124" t="s">
        <v>440</v>
      </c>
      <c r="O124" s="15" t="s">
        <v>650</v>
      </c>
      <c r="P124" s="4">
        <v>0.39331619537275098</v>
      </c>
      <c r="Q124" s="4">
        <v>1.3410947815354799E-3</v>
      </c>
      <c r="R124" s="4">
        <v>5.2747429710778401E-4</v>
      </c>
      <c r="S124" s="4">
        <v>3.3672633921017201E-3</v>
      </c>
      <c r="T124" t="s">
        <v>438</v>
      </c>
    </row>
    <row r="125" spans="1:20" x14ac:dyDescent="0.35">
      <c r="A125" s="15" t="s">
        <v>482</v>
      </c>
      <c r="B125" s="4">
        <v>0.40732758620689702</v>
      </c>
      <c r="C125" s="4">
        <v>1.2477469090711999E-3</v>
      </c>
      <c r="D125" s="4">
        <v>5.0824173666908997E-4</v>
      </c>
      <c r="E125" s="4">
        <v>3.74762725791998E-3</v>
      </c>
      <c r="F125" s="8" t="s">
        <v>448</v>
      </c>
      <c r="H125" s="83" t="s">
        <v>651</v>
      </c>
      <c r="I125" s="2">
        <v>4.8288076143005197E-2</v>
      </c>
      <c r="J125" s="2">
        <v>-1.8706023147383601E-2</v>
      </c>
      <c r="K125" s="2">
        <v>-2.0344819116063201E-2</v>
      </c>
      <c r="L125" s="2">
        <v>-0.231384249352863</v>
      </c>
      <c r="M125" t="s">
        <v>448</v>
      </c>
      <c r="O125" s="15" t="s">
        <v>554</v>
      </c>
      <c r="P125" s="4">
        <v>0.398457583547558</v>
      </c>
      <c r="Q125" s="4">
        <v>1.26866005382425E-3</v>
      </c>
      <c r="R125" s="4">
        <v>5.0550721939012595E-4</v>
      </c>
      <c r="S125" s="4">
        <v>3.22703108687716E-3</v>
      </c>
      <c r="T125" t="s">
        <v>440</v>
      </c>
    </row>
    <row r="126" spans="1:20" x14ac:dyDescent="0.35">
      <c r="A126" s="15" t="s">
        <v>652</v>
      </c>
      <c r="B126" s="4">
        <v>0.36206896551724099</v>
      </c>
      <c r="C126" s="4">
        <v>1.3946002837113001E-3</v>
      </c>
      <c r="D126" s="4">
        <v>5.04941482033401E-4</v>
      </c>
      <c r="E126" s="4">
        <v>3.7232921367789302E-3</v>
      </c>
      <c r="F126" s="8" t="s">
        <v>448</v>
      </c>
      <c r="H126" s="83" t="s">
        <v>653</v>
      </c>
      <c r="I126" s="2">
        <v>4.0345927644194299E-2</v>
      </c>
      <c r="J126" s="2">
        <v>-1.90890484182853E-2</v>
      </c>
      <c r="K126" s="2">
        <v>-2.0723807870098799E-2</v>
      </c>
      <c r="L126" s="2">
        <v>-0.235694537284724</v>
      </c>
      <c r="M126" t="s">
        <v>448</v>
      </c>
      <c r="O126" s="15" t="s">
        <v>474</v>
      </c>
      <c r="P126" s="4">
        <v>0.473007712082262</v>
      </c>
      <c r="Q126" s="4">
        <v>1.06240755837026E-3</v>
      </c>
      <c r="R126" s="4">
        <v>5.0252696848362001E-4</v>
      </c>
      <c r="S126" s="4">
        <v>3.2080059138369201E-3</v>
      </c>
      <c r="T126" t="s">
        <v>440</v>
      </c>
    </row>
    <row r="127" spans="1:20" x14ac:dyDescent="0.35">
      <c r="A127" s="15" t="s">
        <v>495</v>
      </c>
      <c r="B127" s="4">
        <v>0.29525862068965503</v>
      </c>
      <c r="C127" s="4">
        <v>1.66514896873285E-3</v>
      </c>
      <c r="D127" s="4">
        <v>4.9164958775086396E-4</v>
      </c>
      <c r="E127" s="4">
        <v>3.6252815608488801E-3</v>
      </c>
      <c r="F127" s="8" t="s">
        <v>438</v>
      </c>
      <c r="H127" s="83" t="s">
        <v>469</v>
      </c>
      <c r="I127" s="2">
        <v>3.2403779145384302E-2</v>
      </c>
      <c r="J127" s="2">
        <v>-1.9472073689186901E-2</v>
      </c>
      <c r="K127" s="2">
        <v>-2.1102796624134501E-2</v>
      </c>
      <c r="L127" s="2">
        <v>-0.24000482521658401</v>
      </c>
      <c r="M127" t="s">
        <v>448</v>
      </c>
      <c r="O127" s="15" t="s">
        <v>654</v>
      </c>
      <c r="P127" s="4">
        <v>0.42416452442159402</v>
      </c>
      <c r="Q127" s="4">
        <v>1.15430000051369E-3</v>
      </c>
      <c r="R127" s="4">
        <v>4.8961311075773595E-4</v>
      </c>
      <c r="S127" s="4">
        <v>3.1255670905433299E-3</v>
      </c>
      <c r="T127" t="s">
        <v>438</v>
      </c>
    </row>
    <row r="128" spans="1:20" x14ac:dyDescent="0.35">
      <c r="A128" s="15" t="s">
        <v>527</v>
      </c>
      <c r="B128" s="4">
        <v>0.40517241379310298</v>
      </c>
      <c r="C128" s="4">
        <v>1.2071830665946199E-3</v>
      </c>
      <c r="D128" s="4">
        <v>4.8911727698230099E-4</v>
      </c>
      <c r="E128" s="4">
        <v>3.6066090352039198E-3</v>
      </c>
      <c r="F128" s="8" t="s">
        <v>448</v>
      </c>
      <c r="H128" s="83" t="s">
        <v>655</v>
      </c>
      <c r="I128" s="2">
        <v>2.4461630646574299E-2</v>
      </c>
      <c r="J128" s="2">
        <v>-1.98550989600886E-2</v>
      </c>
      <c r="K128" s="2">
        <v>-2.1481785378170099E-2</v>
      </c>
      <c r="L128" s="2">
        <v>-0.24431511314844501</v>
      </c>
      <c r="M128" t="s">
        <v>440</v>
      </c>
      <c r="O128" s="15" t="s">
        <v>656</v>
      </c>
      <c r="P128" s="4">
        <v>0.419023136246787</v>
      </c>
      <c r="Q128" s="4">
        <v>1.1397315869792399E-3</v>
      </c>
      <c r="R128" s="4">
        <v>4.7757390405557001E-4</v>
      </c>
      <c r="S128" s="4">
        <v>3.04871181964117E-3</v>
      </c>
      <c r="T128" t="s">
        <v>438</v>
      </c>
    </row>
    <row r="129" spans="1:20" x14ac:dyDescent="0.35">
      <c r="A129" s="15" t="s">
        <v>657</v>
      </c>
      <c r="B129" s="4">
        <v>0.40086206896551702</v>
      </c>
      <c r="C129" s="4">
        <v>1.2082299642173101E-3</v>
      </c>
      <c r="D129" s="4">
        <v>4.8433356324228402E-4</v>
      </c>
      <c r="E129" s="4">
        <v>3.5713353165918501E-3</v>
      </c>
      <c r="F129" s="8" t="s">
        <v>448</v>
      </c>
      <c r="H129" s="83" t="s">
        <v>658</v>
      </c>
      <c r="I129" s="2">
        <v>1.6519482147764199E-2</v>
      </c>
      <c r="J129" s="2">
        <v>-2.0238124230990199E-2</v>
      </c>
      <c r="K129" s="2">
        <v>-2.1860774132205701E-2</v>
      </c>
      <c r="L129" s="2">
        <v>-0.24862540108030501</v>
      </c>
      <c r="M129" t="s">
        <v>440</v>
      </c>
      <c r="O129" s="15" t="s">
        <v>659</v>
      </c>
      <c r="P129" s="4">
        <v>0.44730077120822598</v>
      </c>
      <c r="Q129" s="4">
        <v>1.05169143213223E-3</v>
      </c>
      <c r="R129" s="4">
        <v>4.7042238866582898E-4</v>
      </c>
      <c r="S129" s="4">
        <v>3.0030583421125599E-3</v>
      </c>
      <c r="T129" t="s">
        <v>440</v>
      </c>
    </row>
    <row r="130" spans="1:20" x14ac:dyDescent="0.35">
      <c r="A130" s="15" t="s">
        <v>660</v>
      </c>
      <c r="B130" s="4">
        <v>0.34913793103448298</v>
      </c>
      <c r="C130" s="4">
        <v>1.36992496427018E-3</v>
      </c>
      <c r="D130" s="4">
        <v>4.78292767697779E-4</v>
      </c>
      <c r="E130" s="4">
        <v>3.5267922411048301E-3</v>
      </c>
      <c r="F130" s="8" t="s">
        <v>438</v>
      </c>
      <c r="H130" s="83" t="s">
        <v>661</v>
      </c>
      <c r="I130" s="2">
        <v>8.5773336489533003E-3</v>
      </c>
      <c r="J130" s="2">
        <v>-2.0621149501891901E-2</v>
      </c>
      <c r="K130" s="2">
        <v>-2.2239762886241399E-2</v>
      </c>
      <c r="L130" s="2">
        <v>-0.25293568901216601</v>
      </c>
      <c r="M130" t="s">
        <v>448</v>
      </c>
      <c r="O130" s="15" t="s">
        <v>533</v>
      </c>
      <c r="P130" s="4">
        <v>0.44987146529562999</v>
      </c>
      <c r="Q130" s="4">
        <v>1.0227962564463499E-3</v>
      </c>
      <c r="R130" s="4">
        <v>4.6012685058640501E-4</v>
      </c>
      <c r="S130" s="4">
        <v>2.9373342136253099E-3</v>
      </c>
      <c r="T130" t="s">
        <v>440</v>
      </c>
    </row>
    <row r="131" spans="1:20" x14ac:dyDescent="0.35">
      <c r="A131" s="15" t="s">
        <v>627</v>
      </c>
      <c r="B131" s="4">
        <v>0.39655172413793099</v>
      </c>
      <c r="C131" s="4">
        <v>1.1604319444968899E-3</v>
      </c>
      <c r="D131" s="4">
        <v>4.6017128833497498E-4</v>
      </c>
      <c r="E131" s="4">
        <v>3.3931697045950101E-3</v>
      </c>
      <c r="F131" s="8" t="s">
        <v>438</v>
      </c>
      <c r="H131" s="83" t="s">
        <v>662</v>
      </c>
      <c r="I131" s="2">
        <v>6.3518515014326904E-4</v>
      </c>
      <c r="J131" s="2">
        <v>-2.10041747727936E-2</v>
      </c>
      <c r="K131" s="2">
        <v>-2.2618751640277001E-2</v>
      </c>
      <c r="L131" s="2">
        <v>-0.25724597694402701</v>
      </c>
      <c r="M131" t="s">
        <v>448</v>
      </c>
      <c r="O131" s="15" t="s">
        <v>663</v>
      </c>
      <c r="P131" s="4">
        <v>0.36246786632390698</v>
      </c>
      <c r="Q131" s="4">
        <v>1.26490151121283E-3</v>
      </c>
      <c r="R131" s="4">
        <v>4.5848615187920201E-4</v>
      </c>
      <c r="S131" s="4">
        <v>2.9268604052814198E-3</v>
      </c>
      <c r="T131" t="s">
        <v>438</v>
      </c>
    </row>
    <row r="132" spans="1:20" x14ac:dyDescent="0.35">
      <c r="A132" s="15" t="s">
        <v>622</v>
      </c>
      <c r="B132" s="4">
        <v>0.35991379310344801</v>
      </c>
      <c r="C132" s="4">
        <v>1.27582162038459E-3</v>
      </c>
      <c r="D132" s="4">
        <v>4.5918579871600499E-4</v>
      </c>
      <c r="E132" s="4">
        <v>3.38590298977805E-3</v>
      </c>
      <c r="F132" s="8" t="s">
        <v>448</v>
      </c>
      <c r="H132" s="83" t="s">
        <v>614</v>
      </c>
      <c r="I132" s="2">
        <v>-7.30696334866676E-3</v>
      </c>
      <c r="J132" s="2">
        <v>-2.1387200043695199E-2</v>
      </c>
      <c r="K132" s="2">
        <v>-2.2997740394312599E-2</v>
      </c>
      <c r="L132" s="2">
        <v>-0.26155626487588701</v>
      </c>
      <c r="M132" t="s">
        <v>440</v>
      </c>
      <c r="O132" s="15" t="s">
        <v>602</v>
      </c>
      <c r="P132" s="4">
        <v>0.43444730077120802</v>
      </c>
      <c r="Q132" s="4">
        <v>1.04394862178622E-3</v>
      </c>
      <c r="R132" s="4">
        <v>4.5354066087884497E-4</v>
      </c>
      <c r="S132" s="4">
        <v>2.8952896332214801E-3</v>
      </c>
      <c r="T132" t="s">
        <v>438</v>
      </c>
    </row>
    <row r="133" spans="1:20" x14ac:dyDescent="0.35">
      <c r="A133" s="15" t="s">
        <v>654</v>
      </c>
      <c r="B133" s="4">
        <v>0.38793103448275901</v>
      </c>
      <c r="C133" s="4">
        <v>1.17236496870897E-3</v>
      </c>
      <c r="D133" s="4">
        <v>4.54796755102616E-4</v>
      </c>
      <c r="E133" s="4">
        <v>3.3535394542889502E-3</v>
      </c>
      <c r="F133" s="8" t="s">
        <v>448</v>
      </c>
      <c r="H133" s="83" t="s">
        <v>664</v>
      </c>
      <c r="I133" s="2">
        <v>-1.5249111847476699E-2</v>
      </c>
      <c r="J133" s="2">
        <v>-2.1770225314596901E-2</v>
      </c>
      <c r="K133" s="2">
        <v>-2.3376729148348301E-2</v>
      </c>
      <c r="L133" s="2">
        <v>-0.26586655280774801</v>
      </c>
      <c r="M133" t="s">
        <v>448</v>
      </c>
      <c r="O133" s="15" t="s">
        <v>665</v>
      </c>
      <c r="P133" s="4">
        <v>0.35989717223650403</v>
      </c>
      <c r="Q133" s="4">
        <v>1.2418732440094701E-3</v>
      </c>
      <c r="R133" s="4">
        <v>4.4694666879517998E-4</v>
      </c>
      <c r="S133" s="4">
        <v>2.8531952444088302E-3</v>
      </c>
      <c r="T133" t="s">
        <v>438</v>
      </c>
    </row>
    <row r="134" spans="1:20" x14ac:dyDescent="0.35">
      <c r="A134" s="15" t="s">
        <v>507</v>
      </c>
      <c r="B134" s="4">
        <v>0.381465517241379</v>
      </c>
      <c r="C134" s="4">
        <v>1.17660400966768E-3</v>
      </c>
      <c r="D134" s="4">
        <v>4.4883385713616097E-4</v>
      </c>
      <c r="E134" s="4">
        <v>3.3095707729647E-3</v>
      </c>
      <c r="F134" s="8" t="s">
        <v>438</v>
      </c>
      <c r="H134" s="83" t="s">
        <v>666</v>
      </c>
      <c r="I134" s="2">
        <v>-2.3191260346286699E-2</v>
      </c>
      <c r="J134" s="2">
        <v>-2.21532505854986E-2</v>
      </c>
      <c r="K134" s="2">
        <v>-2.3755717902383899E-2</v>
      </c>
      <c r="L134" s="2">
        <v>-0.27017684073960802</v>
      </c>
      <c r="M134" t="s">
        <v>440</v>
      </c>
      <c r="O134" s="15" t="s">
        <v>626</v>
      </c>
      <c r="P134" s="4">
        <v>0.42159383033419001</v>
      </c>
      <c r="Q134" s="4">
        <v>1.0341289804688999E-3</v>
      </c>
      <c r="R134" s="4">
        <v>4.35982397935473E-4</v>
      </c>
      <c r="S134" s="4">
        <v>2.7832020938621301E-3</v>
      </c>
      <c r="T134" t="s">
        <v>438</v>
      </c>
    </row>
    <row r="135" spans="1:20" x14ac:dyDescent="0.35">
      <c r="A135" s="15" t="s">
        <v>667</v>
      </c>
      <c r="B135" s="4">
        <v>0.368534482758621</v>
      </c>
      <c r="C135" s="4">
        <v>1.2087583627473199E-3</v>
      </c>
      <c r="D135" s="4">
        <v>4.4546913799524201E-4</v>
      </c>
      <c r="E135" s="4">
        <v>3.28476030924641E-3</v>
      </c>
      <c r="F135" s="8" t="s">
        <v>438</v>
      </c>
      <c r="H135" s="83" t="s">
        <v>668</v>
      </c>
      <c r="I135" s="2">
        <v>-3.1133408845097701E-2</v>
      </c>
      <c r="J135" s="2">
        <v>-2.2536275856400199E-2</v>
      </c>
      <c r="K135" s="2">
        <v>-2.4134706656419501E-2</v>
      </c>
      <c r="L135" s="2">
        <v>-0.27448712867146902</v>
      </c>
      <c r="M135" t="s">
        <v>448</v>
      </c>
      <c r="O135" s="15" t="s">
        <v>644</v>
      </c>
      <c r="P135" s="4">
        <v>0.37017994858611802</v>
      </c>
      <c r="Q135" s="4">
        <v>1.1660851045237201E-3</v>
      </c>
      <c r="R135" s="4">
        <v>4.3166132403962799E-4</v>
      </c>
      <c r="S135" s="4">
        <v>2.7556174437212101E-3</v>
      </c>
      <c r="T135" t="s">
        <v>440</v>
      </c>
    </row>
    <row r="136" spans="1:20" x14ac:dyDescent="0.35">
      <c r="A136" s="15" t="s">
        <v>521</v>
      </c>
      <c r="B136" s="4">
        <v>0.36637931034482801</v>
      </c>
      <c r="C136" s="4">
        <v>1.21052876225336E-3</v>
      </c>
      <c r="D136" s="4">
        <v>4.4351269306696202E-4</v>
      </c>
      <c r="E136" s="4">
        <v>3.2703340513993099E-3</v>
      </c>
      <c r="F136" s="8" t="s">
        <v>448</v>
      </c>
      <c r="H136" s="83" t="s">
        <v>574</v>
      </c>
      <c r="I136" s="2">
        <v>-3.9075557343907802E-2</v>
      </c>
      <c r="J136" s="2">
        <v>-2.2919301127301901E-2</v>
      </c>
      <c r="K136" s="2">
        <v>-2.4513695410455099E-2</v>
      </c>
      <c r="L136" s="2">
        <v>-0.27879741660332902</v>
      </c>
      <c r="M136" t="s">
        <v>440</v>
      </c>
      <c r="O136" s="15" t="s">
        <v>669</v>
      </c>
      <c r="P136" s="4">
        <v>0.408740359897172</v>
      </c>
      <c r="Q136" s="4">
        <v>1.0337783393988701E-3</v>
      </c>
      <c r="R136" s="4">
        <v>4.2254693049979401E-4</v>
      </c>
      <c r="S136" s="4">
        <v>2.69743344522845E-3</v>
      </c>
      <c r="T136" t="s">
        <v>440</v>
      </c>
    </row>
    <row r="137" spans="1:20" x14ac:dyDescent="0.35">
      <c r="A137" s="15" t="s">
        <v>611</v>
      </c>
      <c r="B137" s="4">
        <v>0.381465517241379</v>
      </c>
      <c r="C137" s="4">
        <v>1.10876920842347E-3</v>
      </c>
      <c r="D137" s="4">
        <v>4.2295721959257298E-4</v>
      </c>
      <c r="E137" s="4">
        <v>3.11876394777709E-3</v>
      </c>
      <c r="F137" s="8" t="s">
        <v>438</v>
      </c>
      <c r="H137" s="83" t="s">
        <v>490</v>
      </c>
      <c r="I137" s="2">
        <v>-4.7017705842717701E-2</v>
      </c>
      <c r="J137" s="2">
        <v>-2.33023263982036E-2</v>
      </c>
      <c r="K137" s="2">
        <v>-2.4892684164490801E-2</v>
      </c>
      <c r="L137" s="2">
        <v>-0.28310770453519002</v>
      </c>
      <c r="M137" t="s">
        <v>448</v>
      </c>
      <c r="O137" s="15" t="s">
        <v>486</v>
      </c>
      <c r="P137" s="4">
        <v>0.42416452442159402</v>
      </c>
      <c r="Q137" s="4">
        <v>9.957161684966949E-4</v>
      </c>
      <c r="R137" s="4">
        <v>4.2234747506929201E-4</v>
      </c>
      <c r="S137" s="4">
        <v>2.6961601718705499E-3</v>
      </c>
      <c r="T137" t="s">
        <v>440</v>
      </c>
    </row>
    <row r="138" spans="1:20" x14ac:dyDescent="0.35">
      <c r="A138" s="15" t="s">
        <v>443</v>
      </c>
      <c r="B138" s="4">
        <v>0.38793103448275901</v>
      </c>
      <c r="C138" s="4">
        <v>1.08911105860756E-3</v>
      </c>
      <c r="D138" s="4">
        <v>4.22499979632241E-4</v>
      </c>
      <c r="E138" s="4">
        <v>3.1153923928355799E-3</v>
      </c>
      <c r="F138" s="8" t="s">
        <v>448</v>
      </c>
      <c r="H138" s="83" t="s">
        <v>523</v>
      </c>
      <c r="I138" s="2">
        <v>-5.4959854341527697E-2</v>
      </c>
      <c r="J138" s="2">
        <v>-2.3685351669105199E-2</v>
      </c>
      <c r="K138" s="2">
        <v>-2.5271672918526399E-2</v>
      </c>
      <c r="L138" s="2">
        <v>-0.28741799246705102</v>
      </c>
      <c r="M138" t="s">
        <v>448</v>
      </c>
      <c r="O138" s="15" t="s">
        <v>670</v>
      </c>
      <c r="P138" s="4">
        <v>0.40359897172236497</v>
      </c>
      <c r="Q138" s="4">
        <v>1.0459451508607501E-3</v>
      </c>
      <c r="R138" s="4">
        <v>4.2214238736539201E-4</v>
      </c>
      <c r="S138" s="4">
        <v>2.6948509434943E-3</v>
      </c>
      <c r="T138" t="s">
        <v>440</v>
      </c>
    </row>
    <row r="139" spans="1:20" x14ac:dyDescent="0.35">
      <c r="A139" s="15" t="s">
        <v>632</v>
      </c>
      <c r="B139" s="4">
        <v>0.32974137931034497</v>
      </c>
      <c r="C139" s="4">
        <v>1.2773374100102E-3</v>
      </c>
      <c r="D139" s="4">
        <v>4.21190999421468E-4</v>
      </c>
      <c r="E139" s="4">
        <v>3.10574035215486E-3</v>
      </c>
      <c r="F139" s="8" t="s">
        <v>438</v>
      </c>
      <c r="H139" s="83" t="s">
        <v>671</v>
      </c>
      <c r="I139" s="2">
        <v>-6.2902002840337798E-2</v>
      </c>
      <c r="J139" s="2">
        <v>-2.4068376940006901E-2</v>
      </c>
      <c r="K139" s="2">
        <v>-2.5650661672562001E-2</v>
      </c>
      <c r="L139" s="2">
        <v>-0.29172828039891102</v>
      </c>
      <c r="M139" t="s">
        <v>440</v>
      </c>
      <c r="O139" s="15" t="s">
        <v>672</v>
      </c>
      <c r="P139" s="4">
        <v>0.344473007712082</v>
      </c>
      <c r="Q139" s="4">
        <v>1.22115666943978E-3</v>
      </c>
      <c r="R139" s="4">
        <v>4.2065551080959002E-4</v>
      </c>
      <c r="S139" s="4">
        <v>2.6853590971192701E-3</v>
      </c>
      <c r="T139" t="s">
        <v>438</v>
      </c>
    </row>
    <row r="140" spans="1:20" x14ac:dyDescent="0.35">
      <c r="A140" s="15" t="s">
        <v>673</v>
      </c>
      <c r="B140" s="4">
        <v>0.34482758620689702</v>
      </c>
      <c r="C140" s="4">
        <v>1.19343670911482E-3</v>
      </c>
      <c r="D140" s="4">
        <v>4.11529899694764E-4</v>
      </c>
      <c r="E140" s="4">
        <v>3.03450220293365E-3</v>
      </c>
      <c r="F140" s="8" t="s">
        <v>438</v>
      </c>
      <c r="H140" s="83" t="s">
        <v>531</v>
      </c>
      <c r="I140" s="2">
        <v>-7.08441513391488E-2</v>
      </c>
      <c r="J140" s="2">
        <v>-2.44514022109086E-2</v>
      </c>
      <c r="K140" s="2">
        <v>-2.60296504265977E-2</v>
      </c>
      <c r="L140" s="2">
        <v>-0.29603856833077202</v>
      </c>
      <c r="M140" t="s">
        <v>440</v>
      </c>
      <c r="O140" s="15" t="s">
        <v>464</v>
      </c>
      <c r="P140" s="4">
        <v>0.42416452442159402</v>
      </c>
      <c r="Q140" s="4">
        <v>9.6384904772027599E-4</v>
      </c>
      <c r="R140" s="4">
        <v>4.0883057294047702E-4</v>
      </c>
      <c r="S140" s="4">
        <v>2.6098716646152202E-3</v>
      </c>
      <c r="T140" t="s">
        <v>440</v>
      </c>
    </row>
    <row r="141" spans="1:20" x14ac:dyDescent="0.35">
      <c r="A141" s="15" t="s">
        <v>547</v>
      </c>
      <c r="B141" s="4">
        <v>0.35129310344827602</v>
      </c>
      <c r="C141" s="4">
        <v>1.1579560929752401E-3</v>
      </c>
      <c r="D141" s="4">
        <v>4.0678198955811302E-4</v>
      </c>
      <c r="E141" s="4">
        <v>2.9994924897155202E-3</v>
      </c>
      <c r="F141" s="8" t="s">
        <v>448</v>
      </c>
      <c r="H141" s="83" t="s">
        <v>553</v>
      </c>
      <c r="I141" s="2">
        <v>-7.8786299837958707E-2</v>
      </c>
      <c r="J141" s="2">
        <v>-2.4834427481810199E-2</v>
      </c>
      <c r="K141" s="2">
        <v>-2.6408639180633301E-2</v>
      </c>
      <c r="L141" s="2">
        <v>-0.30034885626263202</v>
      </c>
      <c r="M141" t="s">
        <v>448</v>
      </c>
      <c r="O141" s="15" t="s">
        <v>674</v>
      </c>
      <c r="P141" s="4">
        <v>0.398457583547558</v>
      </c>
      <c r="Q141" s="4">
        <v>9.9303773789529803E-4</v>
      </c>
      <c r="R141" s="4">
        <v>3.9568341741329298E-4</v>
      </c>
      <c r="S141" s="4">
        <v>2.5259435267709898E-3</v>
      </c>
      <c r="T141" t="s">
        <v>440</v>
      </c>
    </row>
    <row r="142" spans="1:20" x14ac:dyDescent="0.35">
      <c r="A142" s="15" t="s">
        <v>464</v>
      </c>
      <c r="B142" s="4">
        <v>0.34267241379310298</v>
      </c>
      <c r="C142" s="4">
        <v>1.1855794069458999E-3</v>
      </c>
      <c r="D142" s="4">
        <v>4.0626535712154799E-4</v>
      </c>
      <c r="E142" s="4">
        <v>2.99568299186852E-3</v>
      </c>
      <c r="F142" s="8" t="s">
        <v>438</v>
      </c>
      <c r="H142" s="83" t="s">
        <v>625</v>
      </c>
      <c r="I142" s="2">
        <v>-8.6728448336771596E-2</v>
      </c>
      <c r="J142" s="2">
        <v>-2.5217452752711901E-2</v>
      </c>
      <c r="K142" s="2">
        <v>-2.6787627934668899E-2</v>
      </c>
      <c r="L142" s="2">
        <v>-0.30465914419449303</v>
      </c>
      <c r="M142" t="s">
        <v>440</v>
      </c>
      <c r="O142" s="15" t="s">
        <v>479</v>
      </c>
      <c r="P142" s="4">
        <v>0.39588688946015399</v>
      </c>
      <c r="Q142" s="4">
        <v>9.8741641201804107E-4</v>
      </c>
      <c r="R142" s="4">
        <v>3.9090521195572802E-4</v>
      </c>
      <c r="S142" s="4">
        <v>2.4954406635880398E-3</v>
      </c>
      <c r="T142" t="s">
        <v>440</v>
      </c>
    </row>
    <row r="143" spans="1:20" x14ac:dyDescent="0.35">
      <c r="A143" s="15" t="s">
        <v>675</v>
      </c>
      <c r="B143" s="4">
        <v>0.36422413793103398</v>
      </c>
      <c r="C143" s="4">
        <v>1.1150254658014399E-3</v>
      </c>
      <c r="D143" s="4">
        <v>4.0611918905268099E-4</v>
      </c>
      <c r="E143" s="4">
        <v>2.9946051908939001E-3</v>
      </c>
      <c r="F143" s="8" t="s">
        <v>448</v>
      </c>
      <c r="H143" s="83" t="s">
        <v>597</v>
      </c>
      <c r="I143" s="2">
        <v>-9.4670596835581697E-2</v>
      </c>
      <c r="J143" s="2">
        <v>-2.56004780236136E-2</v>
      </c>
      <c r="K143" s="2">
        <v>-2.7166616688704501E-2</v>
      </c>
      <c r="L143" s="2">
        <v>-0.30896943212635303</v>
      </c>
      <c r="M143" t="s">
        <v>440</v>
      </c>
      <c r="O143" s="15" t="s">
        <v>509</v>
      </c>
      <c r="P143" s="4">
        <v>0.40359897172236497</v>
      </c>
      <c r="Q143" s="4">
        <v>9.6446015593033602E-4</v>
      </c>
      <c r="R143" s="4">
        <v>3.8925512720067602E-4</v>
      </c>
      <c r="S143" s="4">
        <v>2.4849069370727998E-3</v>
      </c>
      <c r="T143" t="s">
        <v>438</v>
      </c>
    </row>
    <row r="144" spans="1:20" x14ac:dyDescent="0.35">
      <c r="A144" s="15" t="s">
        <v>650</v>
      </c>
      <c r="B144" s="4">
        <v>0.375</v>
      </c>
      <c r="C144" s="4">
        <v>1.06204815078861E-3</v>
      </c>
      <c r="D144" s="4">
        <v>3.98268056545729E-4</v>
      </c>
      <c r="E144" s="4">
        <v>2.9367132153520501E-3</v>
      </c>
      <c r="F144" s="8" t="s">
        <v>438</v>
      </c>
      <c r="H144" s="83" t="s">
        <v>676</v>
      </c>
      <c r="I144" s="2">
        <v>-0.10261274533439201</v>
      </c>
      <c r="J144" s="2">
        <v>-2.5983503294515198E-2</v>
      </c>
      <c r="K144" s="2">
        <v>-2.7545605442740199E-2</v>
      </c>
      <c r="L144" s="2">
        <v>-0.31327972005821397</v>
      </c>
      <c r="M144" t="s">
        <v>448</v>
      </c>
      <c r="O144" s="15" t="s">
        <v>471</v>
      </c>
      <c r="P144" s="4">
        <v>0.42159383033419001</v>
      </c>
      <c r="Q144" s="4">
        <v>9.1386128166602999E-4</v>
      </c>
      <c r="R144" s="4">
        <v>3.8527827813169402E-4</v>
      </c>
      <c r="S144" s="4">
        <v>2.4595197317448399E-3</v>
      </c>
      <c r="T144" t="s">
        <v>440</v>
      </c>
    </row>
    <row r="145" spans="1:20" x14ac:dyDescent="0.35">
      <c r="A145" s="15" t="s">
        <v>582</v>
      </c>
      <c r="B145" s="4">
        <v>0.32327586206896602</v>
      </c>
      <c r="C145" s="4">
        <v>1.22438806674097E-3</v>
      </c>
      <c r="D145" s="4">
        <v>3.9581510778264001E-4</v>
      </c>
      <c r="E145" s="4">
        <v>2.9186258821332499E-3</v>
      </c>
      <c r="F145" s="8" t="s">
        <v>438</v>
      </c>
      <c r="H145" s="83" t="s">
        <v>677</v>
      </c>
      <c r="I145" s="2">
        <v>-0.11055489383320199</v>
      </c>
      <c r="J145" s="2">
        <v>-2.6366528565416901E-2</v>
      </c>
      <c r="K145" s="2">
        <v>-2.7924594196775801E-2</v>
      </c>
      <c r="L145" s="2">
        <v>-0.31759000799007497</v>
      </c>
      <c r="M145" t="s">
        <v>448</v>
      </c>
      <c r="O145" s="15" t="s">
        <v>485</v>
      </c>
      <c r="P145" s="4">
        <v>0.36246786632390698</v>
      </c>
      <c r="Q145" s="4">
        <v>1.0627368896437401E-3</v>
      </c>
      <c r="R145" s="4">
        <v>3.8520797285287198E-4</v>
      </c>
      <c r="S145" s="4">
        <v>2.4590709205080702E-3</v>
      </c>
      <c r="T145" t="s">
        <v>438</v>
      </c>
    </row>
    <row r="146" spans="1:20" x14ac:dyDescent="0.35">
      <c r="A146" s="15" t="s">
        <v>678</v>
      </c>
      <c r="B146" s="4">
        <v>0.30818965517241398</v>
      </c>
      <c r="C146" s="4">
        <v>1.2800870803885E-3</v>
      </c>
      <c r="D146" s="4">
        <v>3.9450959589559499E-4</v>
      </c>
      <c r="E146" s="4">
        <v>2.90899941586644E-3</v>
      </c>
      <c r="F146" s="8" t="s">
        <v>438</v>
      </c>
      <c r="H146" s="83" t="s">
        <v>679</v>
      </c>
      <c r="I146" s="2">
        <v>-0.118497042332012</v>
      </c>
      <c r="J146" s="2">
        <v>-2.67495538363186E-2</v>
      </c>
      <c r="K146" s="2">
        <v>-2.8303582950811399E-2</v>
      </c>
      <c r="L146" s="2">
        <v>-0.32190029592193498</v>
      </c>
      <c r="M146" t="s">
        <v>440</v>
      </c>
      <c r="O146" s="15" t="s">
        <v>494</v>
      </c>
      <c r="P146" s="4">
        <v>0.39588688946015399</v>
      </c>
      <c r="Q146" s="4">
        <v>9.6429595883902304E-4</v>
      </c>
      <c r="R146" s="4">
        <v>3.81752127663778E-4</v>
      </c>
      <c r="S146" s="4">
        <v>2.4370096730542798E-3</v>
      </c>
      <c r="T146" t="s">
        <v>440</v>
      </c>
    </row>
    <row r="147" spans="1:20" x14ac:dyDescent="0.35">
      <c r="A147" s="15" t="s">
        <v>651</v>
      </c>
      <c r="B147" s="4">
        <v>0.35344827586206901</v>
      </c>
      <c r="C147" s="4">
        <v>1.1027662240856999E-3</v>
      </c>
      <c r="D147" s="4">
        <v>3.8977082058201499E-4</v>
      </c>
      <c r="E147" s="4">
        <v>2.87405706018601E-3</v>
      </c>
      <c r="F147" s="8" t="s">
        <v>448</v>
      </c>
      <c r="H147" s="83" t="s">
        <v>550</v>
      </c>
      <c r="I147" s="2">
        <v>-0.126439190830822</v>
      </c>
      <c r="J147" s="2">
        <v>-2.7132579107220198E-2</v>
      </c>
      <c r="K147" s="2">
        <v>-2.8682571704847101E-2</v>
      </c>
      <c r="L147" s="2">
        <v>-0.32621058385379598</v>
      </c>
      <c r="M147" t="s">
        <v>440</v>
      </c>
      <c r="O147" s="15" t="s">
        <v>526</v>
      </c>
      <c r="P147" s="4">
        <v>0.40359897172236497</v>
      </c>
      <c r="Q147" s="4">
        <v>9.3777017384433399E-4</v>
      </c>
      <c r="R147" s="4">
        <v>3.78483077875477E-4</v>
      </c>
      <c r="S147" s="4">
        <v>2.41614088050939E-3</v>
      </c>
      <c r="T147" t="s">
        <v>440</v>
      </c>
    </row>
    <row r="148" spans="1:20" x14ac:dyDescent="0.35">
      <c r="A148" s="15" t="s">
        <v>561</v>
      </c>
      <c r="B148" s="4">
        <v>0.35560344827586199</v>
      </c>
      <c r="C148" s="4">
        <v>1.08567105248037E-3</v>
      </c>
      <c r="D148" s="4">
        <v>3.8606836995530401E-4</v>
      </c>
      <c r="E148" s="4">
        <v>2.8467562623792401E-3</v>
      </c>
      <c r="F148" s="8" t="s">
        <v>448</v>
      </c>
      <c r="H148" s="83" t="s">
        <v>680</v>
      </c>
      <c r="I148" s="2">
        <v>-0.134381339329632</v>
      </c>
      <c r="J148" s="2">
        <v>-2.7515604378121901E-2</v>
      </c>
      <c r="K148" s="2">
        <v>-2.9061560458882699E-2</v>
      </c>
      <c r="L148" s="2">
        <v>-0.33052087178565598</v>
      </c>
      <c r="M148" t="s">
        <v>448</v>
      </c>
      <c r="O148" s="15" t="s">
        <v>681</v>
      </c>
      <c r="P148" s="4">
        <v>0.32133676092544999</v>
      </c>
      <c r="Q148" s="4">
        <v>1.1733359452623E-3</v>
      </c>
      <c r="R148" s="4">
        <v>3.7703597212798901E-4</v>
      </c>
      <c r="S148" s="4">
        <v>2.4069029209827699E-3</v>
      </c>
      <c r="T148" t="s">
        <v>440</v>
      </c>
    </row>
    <row r="149" spans="1:20" x14ac:dyDescent="0.35">
      <c r="A149" s="15" t="s">
        <v>682</v>
      </c>
      <c r="B149" s="4">
        <v>0.35991379310344801</v>
      </c>
      <c r="C149" s="4">
        <v>1.0538148896181399E-3</v>
      </c>
      <c r="D149" s="4">
        <v>3.79282514151355E-4</v>
      </c>
      <c r="E149" s="4">
        <v>2.7967193284865999E-3</v>
      </c>
      <c r="F149" s="8" t="s">
        <v>448</v>
      </c>
      <c r="H149" s="83" t="s">
        <v>511</v>
      </c>
      <c r="I149" s="2">
        <v>-0.14232348782844201</v>
      </c>
      <c r="J149" s="2">
        <v>-2.78986296490236E-2</v>
      </c>
      <c r="K149" s="2">
        <v>-2.9440549212918301E-2</v>
      </c>
      <c r="L149" s="2">
        <v>-0.33483115971751698</v>
      </c>
      <c r="M149" t="s">
        <v>440</v>
      </c>
      <c r="O149" s="15" t="s">
        <v>683</v>
      </c>
      <c r="P149" s="4">
        <v>0.34704370179948602</v>
      </c>
      <c r="Q149" s="4">
        <v>1.0585968729071101E-3</v>
      </c>
      <c r="R149" s="4">
        <v>3.6737937748704198E-4</v>
      </c>
      <c r="S149" s="4">
        <v>2.34525764688104E-3</v>
      </c>
      <c r="T149" t="s">
        <v>438</v>
      </c>
    </row>
    <row r="150" spans="1:20" x14ac:dyDescent="0.35">
      <c r="A150" s="15" t="s">
        <v>674</v>
      </c>
      <c r="B150" s="4">
        <v>0.32974137931034497</v>
      </c>
      <c r="C150" s="4">
        <v>1.1420644977985499E-3</v>
      </c>
      <c r="D150" s="4">
        <v>3.7658592276547002E-4</v>
      </c>
      <c r="E150" s="4">
        <v>2.7768354451844402E-3</v>
      </c>
      <c r="F150" s="8" t="s">
        <v>438</v>
      </c>
      <c r="H150" s="83" t="s">
        <v>684</v>
      </c>
      <c r="I150" s="2">
        <v>-0.15026563632725201</v>
      </c>
      <c r="J150" s="2">
        <v>-2.8281654919925198E-2</v>
      </c>
      <c r="K150" s="2">
        <v>-2.9819537966953899E-2</v>
      </c>
      <c r="L150" s="2">
        <v>-0.33914144764937798</v>
      </c>
      <c r="M150" t="s">
        <v>448</v>
      </c>
      <c r="O150" s="15" t="s">
        <v>685</v>
      </c>
      <c r="P150" s="4">
        <v>0.33161953727506399</v>
      </c>
      <c r="Q150" s="4">
        <v>1.0853580192303901E-3</v>
      </c>
      <c r="R150" s="4">
        <v>3.59925924114964E-4</v>
      </c>
      <c r="S150" s="4">
        <v>2.2976766731309401E-3</v>
      </c>
      <c r="T150" t="s">
        <v>440</v>
      </c>
    </row>
    <row r="151" spans="1:20" x14ac:dyDescent="0.35">
      <c r="A151" s="15" t="s">
        <v>598</v>
      </c>
      <c r="B151" s="4">
        <v>0.32543103448275901</v>
      </c>
      <c r="C151" s="4">
        <v>1.14831635155759E-3</v>
      </c>
      <c r="D151" s="4">
        <v>3.7369777820085302E-4</v>
      </c>
      <c r="E151" s="4">
        <v>2.7555391042618899E-3</v>
      </c>
      <c r="F151" s="8" t="s">
        <v>438</v>
      </c>
      <c r="H151" s="83" t="s">
        <v>686</v>
      </c>
      <c r="I151" s="2">
        <v>-0.15820778482606199</v>
      </c>
      <c r="J151" s="2">
        <v>-2.8664680190826901E-2</v>
      </c>
      <c r="K151" s="2">
        <v>-3.0198526720989601E-2</v>
      </c>
      <c r="L151" s="2">
        <v>-0.34345173558123798</v>
      </c>
      <c r="M151" t="s">
        <v>448</v>
      </c>
      <c r="O151" s="15" t="s">
        <v>544</v>
      </c>
      <c r="P151" s="4">
        <v>0.39074550128534702</v>
      </c>
      <c r="Q151" s="4">
        <v>9.0717461292742101E-4</v>
      </c>
      <c r="R151" s="4">
        <v>3.54474398881666E-4</v>
      </c>
      <c r="S151" s="4">
        <v>2.2628755056620202E-3</v>
      </c>
      <c r="T151" t="s">
        <v>440</v>
      </c>
    </row>
    <row r="152" spans="1:20" x14ac:dyDescent="0.35">
      <c r="A152" s="15" t="s">
        <v>687</v>
      </c>
      <c r="B152" s="4">
        <v>0.27155172413793099</v>
      </c>
      <c r="C152" s="4">
        <v>1.3206977004017E-3</v>
      </c>
      <c r="D152" s="4">
        <v>3.58637737609083E-4</v>
      </c>
      <c r="E152" s="4">
        <v>2.64449072992532E-3</v>
      </c>
      <c r="F152" s="8" t="s">
        <v>438</v>
      </c>
      <c r="H152" s="83" t="s">
        <v>456</v>
      </c>
      <c r="I152" s="2">
        <v>-0.16614993332487199</v>
      </c>
      <c r="J152" s="2">
        <v>-2.90477054617286E-2</v>
      </c>
      <c r="K152" s="2">
        <v>-3.0577515475025199E-2</v>
      </c>
      <c r="L152" s="2">
        <v>-0.34776202351309898</v>
      </c>
      <c r="M152" t="s">
        <v>440</v>
      </c>
      <c r="O152" s="15" t="s">
        <v>688</v>
      </c>
      <c r="P152" s="4">
        <v>0.334190231362468</v>
      </c>
      <c r="Q152" s="4">
        <v>1.0315231605565001E-3</v>
      </c>
      <c r="R152" s="4">
        <v>3.4472496368212198E-4</v>
      </c>
      <c r="S152" s="4">
        <v>2.2006375607591202E-3</v>
      </c>
      <c r="T152" t="s">
        <v>438</v>
      </c>
    </row>
    <row r="153" spans="1:20" x14ac:dyDescent="0.35">
      <c r="A153" s="15" t="s">
        <v>491</v>
      </c>
      <c r="B153" s="4">
        <v>0.27370689655172398</v>
      </c>
      <c r="C153" s="4">
        <v>1.30644958896944E-3</v>
      </c>
      <c r="D153" s="4">
        <v>3.5758426249810201E-4</v>
      </c>
      <c r="E153" s="4">
        <v>2.63672270979512E-3</v>
      </c>
      <c r="F153" s="8" t="s">
        <v>448</v>
      </c>
      <c r="H153" s="83" t="s">
        <v>586</v>
      </c>
      <c r="I153" s="2">
        <v>-0.17409208182368199</v>
      </c>
      <c r="J153" s="2">
        <v>-2.9430730732630202E-2</v>
      </c>
      <c r="K153" s="2">
        <v>-3.0956504229060801E-2</v>
      </c>
      <c r="L153" s="2">
        <v>-0.35207231144495899</v>
      </c>
      <c r="M153" t="s">
        <v>448</v>
      </c>
      <c r="O153" s="15" t="s">
        <v>689</v>
      </c>
      <c r="P153" s="4">
        <v>0.35732647814910001</v>
      </c>
      <c r="Q153" s="4">
        <v>9.5677929180299696E-4</v>
      </c>
      <c r="R153" s="4">
        <v>3.4188257470595498E-4</v>
      </c>
      <c r="S153" s="4">
        <v>2.1824924636462502E-3</v>
      </c>
      <c r="T153" t="s">
        <v>440</v>
      </c>
    </row>
    <row r="154" spans="1:20" x14ac:dyDescent="0.35">
      <c r="A154" s="15" t="s">
        <v>690</v>
      </c>
      <c r="B154" s="4">
        <v>0.35775862068965503</v>
      </c>
      <c r="C154" s="4">
        <v>9.4031425876689803E-4</v>
      </c>
      <c r="D154" s="4">
        <v>3.3640553223126098E-4</v>
      </c>
      <c r="E154" s="4">
        <v>2.48055689122949E-3</v>
      </c>
      <c r="F154" s="8" t="s">
        <v>448</v>
      </c>
      <c r="H154" s="83" t="s">
        <v>622</v>
      </c>
      <c r="I154" s="2">
        <v>-0.182034230322492</v>
      </c>
      <c r="J154" s="2">
        <v>-2.9813756003531901E-2</v>
      </c>
      <c r="K154" s="2">
        <v>-3.13354929830965E-2</v>
      </c>
      <c r="L154" s="2">
        <v>-0.35638259937681999</v>
      </c>
      <c r="M154" t="s">
        <v>448</v>
      </c>
      <c r="O154" s="15" t="s">
        <v>579</v>
      </c>
      <c r="P154" s="4">
        <v>0.38046272493573302</v>
      </c>
      <c r="Q154" s="4">
        <v>8.9520514224086399E-4</v>
      </c>
      <c r="R154" s="4">
        <v>3.4059218779343902E-4</v>
      </c>
      <c r="S154" s="4">
        <v>2.1742549577886501E-3</v>
      </c>
      <c r="T154" t="s">
        <v>440</v>
      </c>
    </row>
    <row r="155" spans="1:20" x14ac:dyDescent="0.35">
      <c r="A155" s="15" t="s">
        <v>621</v>
      </c>
      <c r="B155" s="4">
        <v>0.27801724137931</v>
      </c>
      <c r="C155" s="4">
        <v>1.20639755876829E-3</v>
      </c>
      <c r="D155" s="4">
        <v>3.3539932129549499E-4</v>
      </c>
      <c r="E155" s="4">
        <v>2.4731373834283202E-3</v>
      </c>
      <c r="F155" s="8" t="s">
        <v>448</v>
      </c>
      <c r="H155" s="83" t="s">
        <v>528</v>
      </c>
      <c r="I155" s="2">
        <v>-0.189976378821302</v>
      </c>
      <c r="J155" s="2">
        <v>-3.01967812744336E-2</v>
      </c>
      <c r="K155" s="2">
        <v>-3.1714481737132101E-2</v>
      </c>
      <c r="L155" s="2">
        <v>-0.36069288730867999</v>
      </c>
      <c r="M155" t="s">
        <v>440</v>
      </c>
      <c r="O155" s="15" t="s">
        <v>564</v>
      </c>
      <c r="P155" s="4">
        <v>0.38303341902313598</v>
      </c>
      <c r="Q155" s="4">
        <v>8.8124323168481899E-4</v>
      </c>
      <c r="R155" s="4">
        <v>3.37545608023234E-4</v>
      </c>
      <c r="S155" s="4">
        <v>2.1548063579467599E-3</v>
      </c>
      <c r="T155" t="s">
        <v>438</v>
      </c>
    </row>
    <row r="156" spans="1:20" x14ac:dyDescent="0.35">
      <c r="A156" s="15" t="s">
        <v>586</v>
      </c>
      <c r="B156" s="4">
        <v>0.34698275862069</v>
      </c>
      <c r="C156" s="4">
        <v>9.5977458857232102E-4</v>
      </c>
      <c r="D156" s="4">
        <v>3.33025234396861E-4</v>
      </c>
      <c r="E156" s="4">
        <v>2.45563155474078E-3</v>
      </c>
      <c r="F156" s="8" t="s">
        <v>448</v>
      </c>
      <c r="H156" s="83" t="s">
        <v>654</v>
      </c>
      <c r="I156" s="2">
        <v>-0.197918527320112</v>
      </c>
      <c r="J156" s="2">
        <v>-3.0579806545335202E-2</v>
      </c>
      <c r="K156" s="2">
        <v>-3.2093470491167703E-2</v>
      </c>
      <c r="L156" s="2">
        <v>-0.36500317524054099</v>
      </c>
      <c r="M156" t="s">
        <v>448</v>
      </c>
      <c r="O156" s="15" t="s">
        <v>547</v>
      </c>
      <c r="P156" s="4">
        <v>0.39331619537275098</v>
      </c>
      <c r="Q156" s="4">
        <v>8.5267666342561004E-4</v>
      </c>
      <c r="R156" s="4">
        <v>3.35371541141692E-4</v>
      </c>
      <c r="S156" s="4">
        <v>2.1409276611792801E-3</v>
      </c>
      <c r="T156" t="s">
        <v>440</v>
      </c>
    </row>
    <row r="157" spans="1:20" x14ac:dyDescent="0.35">
      <c r="A157" s="15" t="s">
        <v>691</v>
      </c>
      <c r="B157" s="4">
        <v>0.29741379310344801</v>
      </c>
      <c r="C157" s="4">
        <v>1.11747121852409E-3</v>
      </c>
      <c r="D157" s="4">
        <v>3.3235135378518099E-4</v>
      </c>
      <c r="E157" s="4">
        <v>2.4506625544271298E-3</v>
      </c>
      <c r="F157" s="8" t="s">
        <v>438</v>
      </c>
      <c r="H157" s="83" t="s">
        <v>692</v>
      </c>
      <c r="I157" s="2">
        <v>-0.20586067581892201</v>
      </c>
      <c r="J157" s="2">
        <v>-3.0962831816236901E-2</v>
      </c>
      <c r="K157" s="2">
        <v>-3.2472459245203401E-2</v>
      </c>
      <c r="L157" s="2">
        <v>-0.36931346317240099</v>
      </c>
      <c r="M157" t="s">
        <v>440</v>
      </c>
      <c r="O157" s="15" t="s">
        <v>668</v>
      </c>
      <c r="P157" s="4">
        <v>0.35989717223650403</v>
      </c>
      <c r="Q157" s="4">
        <v>9.0941870113114701E-4</v>
      </c>
      <c r="R157" s="4">
        <v>3.2729721891609401E-4</v>
      </c>
      <c r="S157" s="4">
        <v>2.0893832166530399E-3</v>
      </c>
      <c r="T157" t="s">
        <v>440</v>
      </c>
    </row>
    <row r="158" spans="1:20" x14ac:dyDescent="0.35">
      <c r="A158" s="15" t="s">
        <v>489</v>
      </c>
      <c r="B158" s="4">
        <v>0.33189655172413801</v>
      </c>
      <c r="C158" s="4">
        <v>9.9014066551612791E-4</v>
      </c>
      <c r="D158" s="4">
        <v>3.2862427260664599E-4</v>
      </c>
      <c r="E158" s="4">
        <v>2.4231801380701001E-3</v>
      </c>
      <c r="F158" s="8" t="s">
        <v>448</v>
      </c>
      <c r="H158" s="83" t="s">
        <v>565</v>
      </c>
      <c r="I158" s="2">
        <v>-0.21380282431773201</v>
      </c>
      <c r="J158" s="2">
        <v>-3.13458570871386E-2</v>
      </c>
      <c r="K158" s="2">
        <v>-3.2851447999239003E-2</v>
      </c>
      <c r="L158" s="2">
        <v>-0.37362375110426199</v>
      </c>
      <c r="M158" t="s">
        <v>440</v>
      </c>
      <c r="O158" s="15" t="s">
        <v>652</v>
      </c>
      <c r="P158" s="4">
        <v>0.344473007712082</v>
      </c>
      <c r="Q158" s="4">
        <v>9.4086612918673504E-4</v>
      </c>
      <c r="R158" s="4">
        <v>3.24102985375379E-4</v>
      </c>
      <c r="S158" s="4">
        <v>2.0689920322361898E-3</v>
      </c>
      <c r="T158" t="s">
        <v>440</v>
      </c>
    </row>
    <row r="159" spans="1:20" x14ac:dyDescent="0.35">
      <c r="A159" s="15" t="s">
        <v>474</v>
      </c>
      <c r="B159" s="4">
        <v>0.34482758620689702</v>
      </c>
      <c r="C159" s="4">
        <v>9.2573132767650198E-4</v>
      </c>
      <c r="D159" s="4">
        <v>3.1921769919879403E-4</v>
      </c>
      <c r="E159" s="4">
        <v>2.3538187921524501E-3</v>
      </c>
      <c r="F159" s="8" t="s">
        <v>438</v>
      </c>
      <c r="H159" s="83" t="s">
        <v>693</v>
      </c>
      <c r="I159" s="2">
        <v>-0.22174497281654201</v>
      </c>
      <c r="J159" s="2">
        <v>-3.1728882358040202E-2</v>
      </c>
      <c r="K159" s="2">
        <v>-3.3230436753274598E-2</v>
      </c>
      <c r="L159" s="2">
        <v>-0.37793403903612299</v>
      </c>
      <c r="M159" t="s">
        <v>448</v>
      </c>
      <c r="O159" s="15" t="s">
        <v>694</v>
      </c>
      <c r="P159" s="4">
        <v>0.37275064267352198</v>
      </c>
      <c r="Q159" s="4">
        <v>8.5798945502012496E-4</v>
      </c>
      <c r="R159" s="4">
        <v>3.1981612076585598E-4</v>
      </c>
      <c r="S159" s="4">
        <v>2.0416257655845498E-3</v>
      </c>
      <c r="T159" t="s">
        <v>438</v>
      </c>
    </row>
    <row r="160" spans="1:20" x14ac:dyDescent="0.35">
      <c r="A160" s="15" t="s">
        <v>695</v>
      </c>
      <c r="B160" s="4">
        <v>0.28879310344827602</v>
      </c>
      <c r="C160" s="4">
        <v>1.0837257821145699E-3</v>
      </c>
      <c r="D160" s="4">
        <v>3.12972531903775E-4</v>
      </c>
      <c r="E160" s="4">
        <v>2.30776873861205E-3</v>
      </c>
      <c r="F160" s="8" t="s">
        <v>438</v>
      </c>
      <c r="H160" s="83" t="s">
        <v>657</v>
      </c>
      <c r="I160" s="2">
        <v>-0.22968712131535199</v>
      </c>
      <c r="J160" s="2">
        <v>-3.2111907628941901E-2</v>
      </c>
      <c r="K160" s="2">
        <v>-3.3609425507310199E-2</v>
      </c>
      <c r="L160" s="2">
        <v>-0.38224432696798299</v>
      </c>
      <c r="M160" t="s">
        <v>448</v>
      </c>
      <c r="O160" s="15" t="s">
        <v>620</v>
      </c>
      <c r="P160" s="4">
        <v>0.36760925449871501</v>
      </c>
      <c r="Q160" s="4">
        <v>8.6994259764895004E-4</v>
      </c>
      <c r="R160" s="4">
        <v>3.1979894977840598E-4</v>
      </c>
      <c r="S160" s="4">
        <v>2.0415161503146298E-3</v>
      </c>
      <c r="T160" t="s">
        <v>438</v>
      </c>
    </row>
    <row r="161" spans="1:20" x14ac:dyDescent="0.35">
      <c r="A161" s="15" t="s">
        <v>573</v>
      </c>
      <c r="B161" s="4">
        <v>0.32758620689655199</v>
      </c>
      <c r="C161" s="4">
        <v>9.4953431315345795E-4</v>
      </c>
      <c r="D161" s="4">
        <v>3.11054343964064E-4</v>
      </c>
      <c r="E161" s="4">
        <v>2.29362457671029E-3</v>
      </c>
      <c r="F161" s="8" t="s">
        <v>448</v>
      </c>
      <c r="H161" s="83" t="s">
        <v>488</v>
      </c>
      <c r="I161" s="2">
        <v>-0.23762926981416199</v>
      </c>
      <c r="J161" s="2">
        <v>-3.24949328998436E-2</v>
      </c>
      <c r="K161" s="2">
        <v>-3.3988414261345898E-2</v>
      </c>
      <c r="L161" s="2">
        <v>-0.386554614899844</v>
      </c>
      <c r="M161" t="s">
        <v>448</v>
      </c>
      <c r="O161" s="15" t="s">
        <v>636</v>
      </c>
      <c r="P161" s="4">
        <v>0.31362467866323901</v>
      </c>
      <c r="Q161" s="4">
        <v>1.0160432916014701E-3</v>
      </c>
      <c r="R161" s="4">
        <v>3.1865625083644998E-4</v>
      </c>
      <c r="S161" s="4">
        <v>2.03422144735652E-3</v>
      </c>
      <c r="T161" t="s">
        <v>440</v>
      </c>
    </row>
    <row r="162" spans="1:20" x14ac:dyDescent="0.35">
      <c r="A162" s="15" t="s">
        <v>575</v>
      </c>
      <c r="B162" s="4">
        <v>0.34698275862069</v>
      </c>
      <c r="C162" s="4">
        <v>8.83862603908323E-4</v>
      </c>
      <c r="D162" s="4">
        <v>3.0668508454577599E-4</v>
      </c>
      <c r="E162" s="4">
        <v>2.2614069241416301E-3</v>
      </c>
      <c r="F162" s="8" t="s">
        <v>438</v>
      </c>
      <c r="H162" s="83" t="s">
        <v>561</v>
      </c>
      <c r="I162" s="2">
        <v>-0.245571418312972</v>
      </c>
      <c r="J162" s="2">
        <v>-3.2877958170745201E-2</v>
      </c>
      <c r="K162" s="2">
        <v>-3.4367403015381499E-2</v>
      </c>
      <c r="L162" s="2">
        <v>-0.390864902831704</v>
      </c>
      <c r="M162" t="s">
        <v>448</v>
      </c>
      <c r="O162" s="15" t="s">
        <v>696</v>
      </c>
      <c r="P162" s="4">
        <v>0.31619537275064302</v>
      </c>
      <c r="Q162" s="4">
        <v>9.8674899934123104E-4</v>
      </c>
      <c r="R162" s="4">
        <v>3.1200546765802398E-4</v>
      </c>
      <c r="S162" s="4">
        <v>1.9917645184628998E-3</v>
      </c>
      <c r="T162" t="s">
        <v>438</v>
      </c>
    </row>
    <row r="163" spans="1:20" x14ac:dyDescent="0.35">
      <c r="A163" s="15" t="s">
        <v>637</v>
      </c>
      <c r="B163" s="4">
        <v>0.32758620689655199</v>
      </c>
      <c r="C163" s="4">
        <v>9.3151764068732598E-4</v>
      </c>
      <c r="D163" s="4">
        <v>3.0515233056998598E-4</v>
      </c>
      <c r="E163" s="4">
        <v>2.2501048405760399E-3</v>
      </c>
      <c r="F163" s="8" t="s">
        <v>448</v>
      </c>
      <c r="H163" s="83" t="s">
        <v>697</v>
      </c>
      <c r="I163" s="2">
        <v>-0.253513566811782</v>
      </c>
      <c r="J163" s="2">
        <v>-3.3260983441646901E-2</v>
      </c>
      <c r="K163" s="2">
        <v>-3.4746391769417101E-2</v>
      </c>
      <c r="L163" s="2">
        <v>-0.395175190763565</v>
      </c>
      <c r="M163" t="s">
        <v>440</v>
      </c>
      <c r="O163" s="15" t="s">
        <v>684</v>
      </c>
      <c r="P163" s="4">
        <v>0.34704370179948602</v>
      </c>
      <c r="Q163" s="4">
        <v>8.8835186730937005E-4</v>
      </c>
      <c r="R163" s="4">
        <v>3.0829692053152899E-4</v>
      </c>
      <c r="S163" s="4">
        <v>1.9680900853286201E-3</v>
      </c>
      <c r="T163" t="s">
        <v>438</v>
      </c>
    </row>
    <row r="164" spans="1:20" x14ac:dyDescent="0.35">
      <c r="A164" s="15" t="s">
        <v>672</v>
      </c>
      <c r="B164" s="4">
        <v>0.25</v>
      </c>
      <c r="C164" s="4">
        <v>1.19412148527949E-3</v>
      </c>
      <c r="D164" s="4">
        <v>2.9853037131987299E-4</v>
      </c>
      <c r="E164" s="4">
        <v>2.2012764323677699E-3</v>
      </c>
      <c r="F164" s="8" t="s">
        <v>438</v>
      </c>
      <c r="H164" s="83" t="s">
        <v>639</v>
      </c>
      <c r="I164" s="2">
        <v>-0.26145571531059197</v>
      </c>
      <c r="J164" s="2">
        <v>-3.36440087125486E-2</v>
      </c>
      <c r="K164" s="2">
        <v>-3.51253805234528E-2</v>
      </c>
      <c r="L164" s="2">
        <v>-0.399485478695425</v>
      </c>
      <c r="M164" t="s">
        <v>448</v>
      </c>
      <c r="O164" s="15" t="s">
        <v>698</v>
      </c>
      <c r="P164" s="4">
        <v>0.334190231362468</v>
      </c>
      <c r="Q164" s="4">
        <v>9.2167137727209897E-4</v>
      </c>
      <c r="R164" s="4">
        <v>3.0801357081072702E-4</v>
      </c>
      <c r="S164" s="4">
        <v>1.96628125189872E-3</v>
      </c>
      <c r="T164" t="s">
        <v>440</v>
      </c>
    </row>
    <row r="165" spans="1:20" x14ac:dyDescent="0.35">
      <c r="A165" s="15" t="s">
        <v>487</v>
      </c>
      <c r="B165" s="4">
        <v>0.34913793103448298</v>
      </c>
      <c r="C165" s="4">
        <v>8.5307051141308705E-4</v>
      </c>
      <c r="D165" s="4">
        <v>2.9783927338129302E-4</v>
      </c>
      <c r="E165" s="4">
        <v>2.19618047647581E-3</v>
      </c>
      <c r="F165" s="8" t="s">
        <v>448</v>
      </c>
      <c r="H165" s="83" t="s">
        <v>518</v>
      </c>
      <c r="I165" s="2">
        <v>-0.26939786380940201</v>
      </c>
      <c r="J165" s="2">
        <v>-3.4027033983450201E-2</v>
      </c>
      <c r="K165" s="2">
        <v>-3.5504369277488401E-2</v>
      </c>
      <c r="L165" s="2">
        <v>-0.403795766627286</v>
      </c>
      <c r="M165" t="s">
        <v>448</v>
      </c>
      <c r="O165" s="15" t="s">
        <v>570</v>
      </c>
      <c r="P165" s="4">
        <v>0.33161953727506399</v>
      </c>
      <c r="Q165" s="4">
        <v>8.8390952291210001E-4</v>
      </c>
      <c r="R165" s="4">
        <v>2.93121666981133E-4</v>
      </c>
      <c r="S165" s="4">
        <v>1.87121507923582E-3</v>
      </c>
      <c r="T165" t="s">
        <v>440</v>
      </c>
    </row>
    <row r="166" spans="1:20" x14ac:dyDescent="0.35">
      <c r="A166" s="15" t="s">
        <v>504</v>
      </c>
      <c r="B166" s="4">
        <v>0.30818965517241398</v>
      </c>
      <c r="C166" s="4">
        <v>9.6253749163202802E-4</v>
      </c>
      <c r="D166" s="4">
        <v>2.9664409763659498E-4</v>
      </c>
      <c r="E166" s="4">
        <v>2.1873675969429499E-3</v>
      </c>
      <c r="F166" s="8" t="s">
        <v>448</v>
      </c>
      <c r="H166" s="83" t="s">
        <v>683</v>
      </c>
      <c r="I166" s="2">
        <v>-0.27734001230821198</v>
      </c>
      <c r="J166" s="2">
        <v>-3.44100592543519E-2</v>
      </c>
      <c r="K166" s="2">
        <v>-3.5883358031524003E-2</v>
      </c>
      <c r="L166" s="2">
        <v>-0.408106054559147</v>
      </c>
      <c r="M166" t="s">
        <v>448</v>
      </c>
      <c r="O166" s="15" t="s">
        <v>606</v>
      </c>
      <c r="P166" s="4">
        <v>0.35732647814910001</v>
      </c>
      <c r="Q166" s="4">
        <v>8.0629426006398905E-4</v>
      </c>
      <c r="R166" s="4">
        <v>2.8811028830050001E-4</v>
      </c>
      <c r="S166" s="4">
        <v>1.8392236967783599E-3</v>
      </c>
      <c r="T166" t="s">
        <v>440</v>
      </c>
    </row>
    <row r="167" spans="1:20" x14ac:dyDescent="0.35">
      <c r="A167" s="15" t="s">
        <v>511</v>
      </c>
      <c r="B167" s="4">
        <v>0.31681034482758602</v>
      </c>
      <c r="C167" s="4">
        <v>9.0634533064002005E-4</v>
      </c>
      <c r="D167" s="4">
        <v>2.8713957673293799E-4</v>
      </c>
      <c r="E167" s="4">
        <v>2.1172840145802399E-3</v>
      </c>
      <c r="F167" s="8" t="s">
        <v>448</v>
      </c>
      <c r="H167" s="83" t="s">
        <v>699</v>
      </c>
      <c r="I167" s="2">
        <v>-0.28528216080702201</v>
      </c>
      <c r="J167" s="2">
        <v>-3.4793084525253599E-2</v>
      </c>
      <c r="K167" s="2">
        <v>-3.6262346785559701E-2</v>
      </c>
      <c r="L167" s="2">
        <v>-0.412416342491007</v>
      </c>
      <c r="M167" t="s">
        <v>448</v>
      </c>
      <c r="O167" s="15" t="s">
        <v>632</v>
      </c>
      <c r="P167" s="4">
        <v>0.354755784061697</v>
      </c>
      <c r="Q167" s="4">
        <v>7.9619659788306802E-4</v>
      </c>
      <c r="R167" s="4">
        <v>2.8245534834926299E-4</v>
      </c>
      <c r="S167" s="4">
        <v>1.8031239808552499E-3</v>
      </c>
      <c r="T167" t="s">
        <v>438</v>
      </c>
    </row>
    <row r="168" spans="1:20" x14ac:dyDescent="0.35">
      <c r="A168" s="15" t="s">
        <v>661</v>
      </c>
      <c r="B168" s="4">
        <v>0.33405172413793099</v>
      </c>
      <c r="C168" s="4">
        <v>8.5774171405534304E-4</v>
      </c>
      <c r="D168" s="4">
        <v>2.8653009844521201E-4</v>
      </c>
      <c r="E168" s="4">
        <v>2.1127898983371298E-3</v>
      </c>
      <c r="F168" s="8" t="s">
        <v>448</v>
      </c>
      <c r="H168" s="83" t="s">
        <v>700</v>
      </c>
      <c r="I168" s="2">
        <v>-0.29322430930583199</v>
      </c>
      <c r="J168" s="2">
        <v>-3.5176109796155201E-2</v>
      </c>
      <c r="K168" s="2">
        <v>-3.6641335539595303E-2</v>
      </c>
      <c r="L168" s="2">
        <v>-0.41672663042286801</v>
      </c>
      <c r="M168" t="s">
        <v>440</v>
      </c>
      <c r="O168" s="15" t="s">
        <v>562</v>
      </c>
      <c r="P168" s="4">
        <v>0.34961439588688897</v>
      </c>
      <c r="Q168" s="4">
        <v>7.9490587696937E-4</v>
      </c>
      <c r="R168" s="4">
        <v>2.7791053796358403E-4</v>
      </c>
      <c r="S168" s="4">
        <v>1.77411105317393E-3</v>
      </c>
      <c r="T168" t="s">
        <v>440</v>
      </c>
    </row>
    <row r="169" spans="1:20" x14ac:dyDescent="0.35">
      <c r="A169" s="15" t="s">
        <v>545</v>
      </c>
      <c r="B169" s="4">
        <v>0.29310344827586199</v>
      </c>
      <c r="C169" s="4">
        <v>9.7285400444187904E-4</v>
      </c>
      <c r="D169" s="4">
        <v>2.85146863370896E-4</v>
      </c>
      <c r="E169" s="4">
        <v>2.1025903238145998E-3</v>
      </c>
      <c r="F169" s="8" t="s">
        <v>438</v>
      </c>
      <c r="H169" s="83" t="s">
        <v>478</v>
      </c>
      <c r="I169" s="2">
        <v>-0.30116645780464202</v>
      </c>
      <c r="J169" s="2">
        <v>-3.55591350670569E-2</v>
      </c>
      <c r="K169" s="2">
        <v>-3.7020324293630898E-2</v>
      </c>
      <c r="L169" s="2">
        <v>-0.42103691835472801</v>
      </c>
      <c r="M169" t="s">
        <v>440</v>
      </c>
      <c r="O169" s="15" t="s">
        <v>647</v>
      </c>
      <c r="P169" s="4">
        <v>0.35218508997429299</v>
      </c>
      <c r="Q169" s="4">
        <v>7.7428732216122697E-4</v>
      </c>
      <c r="R169" s="4">
        <v>2.7269245022130598E-4</v>
      </c>
      <c r="S169" s="4">
        <v>1.7408000919997299E-3</v>
      </c>
      <c r="T169" t="s">
        <v>440</v>
      </c>
    </row>
    <row r="170" spans="1:20" x14ac:dyDescent="0.35">
      <c r="A170" s="15" t="s">
        <v>701</v>
      </c>
      <c r="B170" s="4">
        <v>0.256465517241379</v>
      </c>
      <c r="C170" s="4">
        <v>1.08155254273566E-3</v>
      </c>
      <c r="D170" s="4">
        <v>2.77380932296429E-4</v>
      </c>
      <c r="E170" s="4">
        <v>2.0453265989412001E-3</v>
      </c>
      <c r="F170" s="8" t="s">
        <v>438</v>
      </c>
      <c r="H170" s="83" t="s">
        <v>575</v>
      </c>
      <c r="I170" s="2">
        <v>-0.30910860630345199</v>
      </c>
      <c r="J170" s="2">
        <v>-3.5942160337958599E-2</v>
      </c>
      <c r="K170" s="2">
        <v>-3.7399313047666499E-2</v>
      </c>
      <c r="L170" s="2">
        <v>-0.42534720628658901</v>
      </c>
      <c r="M170" t="s">
        <v>448</v>
      </c>
      <c r="O170" s="15" t="s">
        <v>638</v>
      </c>
      <c r="P170" s="4">
        <v>0.33676092544987102</v>
      </c>
      <c r="Q170" s="4">
        <v>8.0601178634051303E-4</v>
      </c>
      <c r="R170" s="4">
        <v>2.7143327509153502E-4</v>
      </c>
      <c r="S170" s="4">
        <v>1.73276183432164E-3</v>
      </c>
      <c r="T170" t="s">
        <v>438</v>
      </c>
    </row>
    <row r="171" spans="1:20" x14ac:dyDescent="0.35">
      <c r="A171" s="15" t="s">
        <v>567</v>
      </c>
      <c r="B171" s="4">
        <v>0.26939655172413801</v>
      </c>
      <c r="C171" s="4">
        <v>1.02208772167381E-3</v>
      </c>
      <c r="D171" s="4">
        <v>2.7534690777850502E-4</v>
      </c>
      <c r="E171" s="4">
        <v>2.0303282916856601E-3</v>
      </c>
      <c r="F171" s="8" t="s">
        <v>438</v>
      </c>
      <c r="H171" s="83" t="s">
        <v>472</v>
      </c>
      <c r="I171" s="2">
        <v>-0.31705075480226202</v>
      </c>
      <c r="J171" s="2">
        <v>-3.6325185608860201E-2</v>
      </c>
      <c r="K171" s="2">
        <v>-3.7778301801702198E-2</v>
      </c>
      <c r="L171" s="2">
        <v>-0.42965749421844901</v>
      </c>
      <c r="M171" t="s">
        <v>448</v>
      </c>
      <c r="O171" s="15" t="s">
        <v>700</v>
      </c>
      <c r="P171" s="4">
        <v>0.35989717223650403</v>
      </c>
      <c r="Q171" s="4">
        <v>7.50681130961657E-4</v>
      </c>
      <c r="R171" s="4">
        <v>2.7016801628440101E-4</v>
      </c>
      <c r="S171" s="4">
        <v>1.7246847399757001E-3</v>
      </c>
      <c r="T171" t="s">
        <v>438</v>
      </c>
    </row>
    <row r="172" spans="1:20" x14ac:dyDescent="0.35">
      <c r="A172" s="15" t="s">
        <v>605</v>
      </c>
      <c r="B172" s="4">
        <v>0.29094827586206901</v>
      </c>
      <c r="C172" s="4">
        <v>8.9657190067023401E-4</v>
      </c>
      <c r="D172" s="4">
        <v>2.6085604868638301E-4</v>
      </c>
      <c r="E172" s="4">
        <v>1.9234768967564899E-3</v>
      </c>
      <c r="F172" s="8" t="s">
        <v>448</v>
      </c>
      <c r="H172" s="83" t="s">
        <v>702</v>
      </c>
      <c r="I172" s="2">
        <v>-0.324992903301072</v>
      </c>
      <c r="J172" s="2">
        <v>-3.67082108797619E-2</v>
      </c>
      <c r="K172" s="2">
        <v>-3.8157290555737799E-2</v>
      </c>
      <c r="L172" s="2">
        <v>-0.43396778215031001</v>
      </c>
      <c r="M172" t="s">
        <v>448</v>
      </c>
      <c r="O172" s="15" t="s">
        <v>686</v>
      </c>
      <c r="P172" s="4">
        <v>0.33676092544987102</v>
      </c>
      <c r="Q172" s="4">
        <v>7.6081201439008302E-4</v>
      </c>
      <c r="R172" s="4">
        <v>2.5621175805938502E-4</v>
      </c>
      <c r="S172" s="4">
        <v>1.6355914937843899E-3</v>
      </c>
      <c r="T172" t="s">
        <v>438</v>
      </c>
    </row>
    <row r="173" spans="1:20" x14ac:dyDescent="0.35">
      <c r="A173" s="15" t="s">
        <v>696</v>
      </c>
      <c r="B173" s="4">
        <v>0.28663793103448298</v>
      </c>
      <c r="C173" s="4">
        <v>9.0938160349375802E-4</v>
      </c>
      <c r="D173" s="4">
        <v>2.6066326134627102E-4</v>
      </c>
      <c r="E173" s="4">
        <v>1.9220553387878001E-3</v>
      </c>
      <c r="F173" s="8" t="s">
        <v>438</v>
      </c>
      <c r="H173" s="83" t="s">
        <v>461</v>
      </c>
      <c r="I173" s="2">
        <v>-0.33293505179988198</v>
      </c>
      <c r="J173" s="2">
        <v>-3.7091236150663599E-2</v>
      </c>
      <c r="K173" s="2">
        <v>-3.8536279309773401E-2</v>
      </c>
      <c r="L173" s="2">
        <v>-0.43827807008217101</v>
      </c>
      <c r="M173" t="s">
        <v>440</v>
      </c>
      <c r="O173" s="15" t="s">
        <v>687</v>
      </c>
      <c r="P173" s="4">
        <v>0.30591259640102803</v>
      </c>
      <c r="Q173" s="4">
        <v>8.3339424755089699E-4</v>
      </c>
      <c r="R173" s="4">
        <v>2.5494579809397602E-4</v>
      </c>
      <c r="S173" s="4">
        <v>1.62750992342018E-3</v>
      </c>
      <c r="T173" t="s">
        <v>438</v>
      </c>
    </row>
    <row r="174" spans="1:20" x14ac:dyDescent="0.35">
      <c r="A174" s="15" t="s">
        <v>703</v>
      </c>
      <c r="B174" s="4">
        <v>0.26724137931034497</v>
      </c>
      <c r="C174" s="4">
        <v>9.6530831264266198E-4</v>
      </c>
      <c r="D174" s="4">
        <v>2.5797032493036701E-4</v>
      </c>
      <c r="E174" s="4">
        <v>1.90219840617492E-3</v>
      </c>
      <c r="F174" s="8" t="s">
        <v>438</v>
      </c>
      <c r="H174" s="83" t="s">
        <v>512</v>
      </c>
      <c r="I174" s="2">
        <v>-0.34087720029869201</v>
      </c>
      <c r="J174" s="2">
        <v>-3.7474261421565201E-2</v>
      </c>
      <c r="K174" s="2">
        <v>-3.89152680638091E-2</v>
      </c>
      <c r="L174" s="2">
        <v>-0.44258835801403101</v>
      </c>
      <c r="M174" t="s">
        <v>440</v>
      </c>
      <c r="O174" s="15" t="s">
        <v>624</v>
      </c>
      <c r="P174" s="4">
        <v>0.33933161953727498</v>
      </c>
      <c r="Q174" s="4">
        <v>7.34873290050139E-4</v>
      </c>
      <c r="R174" s="4">
        <v>2.4936574366739902E-4</v>
      </c>
      <c r="S174" s="4">
        <v>1.59188825787254E-3</v>
      </c>
      <c r="T174" t="s">
        <v>438</v>
      </c>
    </row>
    <row r="175" spans="1:20" x14ac:dyDescent="0.35">
      <c r="A175" s="15" t="s">
        <v>704</v>
      </c>
      <c r="B175" s="4">
        <v>0.26939655172413801</v>
      </c>
      <c r="C175" s="4">
        <v>9.4001797811186496E-4</v>
      </c>
      <c r="D175" s="4">
        <v>2.5323760186203299E-4</v>
      </c>
      <c r="E175" s="4">
        <v>1.86730067799676E-3</v>
      </c>
      <c r="F175" s="8" t="s">
        <v>438</v>
      </c>
      <c r="H175" s="83" t="s">
        <v>705</v>
      </c>
      <c r="I175" s="2">
        <v>-0.34881934879750198</v>
      </c>
      <c r="J175" s="2">
        <v>-3.78572866924669E-2</v>
      </c>
      <c r="K175" s="2">
        <v>-3.9294256817844701E-2</v>
      </c>
      <c r="L175" s="2">
        <v>-0.44689864594589201</v>
      </c>
      <c r="M175" t="s">
        <v>448</v>
      </c>
      <c r="O175" s="15" t="s">
        <v>512</v>
      </c>
      <c r="P175" s="4">
        <v>0.33161953727506399</v>
      </c>
      <c r="Q175" s="4">
        <v>7.5120345091469803E-4</v>
      </c>
      <c r="R175" s="4">
        <v>2.49113740791764E-4</v>
      </c>
      <c r="S175" s="4">
        <v>1.59027953482673E-3</v>
      </c>
      <c r="T175" t="s">
        <v>440</v>
      </c>
    </row>
    <row r="176" spans="1:20" x14ac:dyDescent="0.35">
      <c r="A176" s="15" t="s">
        <v>553</v>
      </c>
      <c r="B176" s="4">
        <v>0.31465517241379298</v>
      </c>
      <c r="C176" s="4">
        <v>7.8878293260454201E-4</v>
      </c>
      <c r="D176" s="4">
        <v>2.4819462965573898E-4</v>
      </c>
      <c r="E176" s="4">
        <v>1.8301152625975899E-3</v>
      </c>
      <c r="F176" s="8" t="s">
        <v>448</v>
      </c>
      <c r="H176" s="83" t="s">
        <v>706</v>
      </c>
      <c r="I176" s="2">
        <v>-0.35676149729631201</v>
      </c>
      <c r="J176" s="2">
        <v>-3.8240311963368599E-2</v>
      </c>
      <c r="K176" s="2">
        <v>-3.9673245571880303E-2</v>
      </c>
      <c r="L176" s="2">
        <v>-0.45120893387775202</v>
      </c>
      <c r="M176" t="s">
        <v>440</v>
      </c>
      <c r="O176" s="15" t="s">
        <v>707</v>
      </c>
      <c r="P176" s="4">
        <v>0.33676092544987102</v>
      </c>
      <c r="Q176" s="4">
        <v>7.3653398141903701E-4</v>
      </c>
      <c r="R176" s="4">
        <v>2.4803586520795299E-4</v>
      </c>
      <c r="S176" s="4">
        <v>1.5833986479010401E-3</v>
      </c>
      <c r="T176" t="s">
        <v>440</v>
      </c>
    </row>
    <row r="177" spans="1:20" x14ac:dyDescent="0.35">
      <c r="A177" s="15" t="s">
        <v>530</v>
      </c>
      <c r="B177" s="4">
        <v>0.33189655172413801</v>
      </c>
      <c r="C177" s="4">
        <v>7.4467051406438905E-4</v>
      </c>
      <c r="D177" s="4">
        <v>2.47153575788612E-4</v>
      </c>
      <c r="E177" s="4">
        <v>1.8224388331194001E-3</v>
      </c>
      <c r="F177" s="8" t="s">
        <v>448</v>
      </c>
      <c r="H177" s="83" t="s">
        <v>707</v>
      </c>
      <c r="I177" s="2">
        <v>-0.36470364579512199</v>
      </c>
      <c r="J177" s="2">
        <v>-3.8623337234270201E-2</v>
      </c>
      <c r="K177" s="2">
        <v>-4.0052234325915897E-2</v>
      </c>
      <c r="L177" s="2">
        <v>-0.45551922180961302</v>
      </c>
      <c r="M177" t="s">
        <v>440</v>
      </c>
      <c r="O177" s="15" t="s">
        <v>660</v>
      </c>
      <c r="P177" s="4">
        <v>0.32390745501285301</v>
      </c>
      <c r="Q177" s="4">
        <v>7.5744001978165305E-4</v>
      </c>
      <c r="R177" s="4">
        <v>2.4534046913236098E-4</v>
      </c>
      <c r="S177" s="4">
        <v>1.5661919165355E-3</v>
      </c>
      <c r="T177" t="s">
        <v>438</v>
      </c>
    </row>
    <row r="178" spans="1:20" x14ac:dyDescent="0.35">
      <c r="A178" s="15" t="s">
        <v>708</v>
      </c>
      <c r="B178" s="4">
        <v>0.28017241379310298</v>
      </c>
      <c r="C178" s="4">
        <v>8.6778287181201103E-4</v>
      </c>
      <c r="D178" s="4">
        <v>2.4312882184388199E-4</v>
      </c>
      <c r="E178" s="4">
        <v>1.7927614640616399E-3</v>
      </c>
      <c r="F178" s="8" t="s">
        <v>438</v>
      </c>
      <c r="H178" s="83" t="s">
        <v>709</v>
      </c>
      <c r="I178" s="2">
        <v>-0.37264579429393202</v>
      </c>
      <c r="J178" s="2">
        <v>-3.90063625051719E-2</v>
      </c>
      <c r="K178" s="2">
        <v>-4.0431223079951603E-2</v>
      </c>
      <c r="L178" s="2">
        <v>-0.45982950974147302</v>
      </c>
      <c r="M178" t="s">
        <v>448</v>
      </c>
      <c r="O178" s="15" t="s">
        <v>710</v>
      </c>
      <c r="P178" s="4">
        <v>0.31362467866323901</v>
      </c>
      <c r="Q178" s="4">
        <v>7.6540484256092296E-4</v>
      </c>
      <c r="R178" s="4">
        <v>2.4004984779545601E-4</v>
      </c>
      <c r="S178" s="4">
        <v>1.53241791911627E-3</v>
      </c>
      <c r="T178" t="s">
        <v>440</v>
      </c>
    </row>
    <row r="179" spans="1:20" x14ac:dyDescent="0.35">
      <c r="A179" s="15" t="s">
        <v>669</v>
      </c>
      <c r="B179" s="4">
        <v>0.306034482758621</v>
      </c>
      <c r="C179" s="4">
        <v>7.9359434567213697E-4</v>
      </c>
      <c r="D179" s="4">
        <v>2.4286723509793799E-4</v>
      </c>
      <c r="E179" s="4">
        <v>1.7908325992150901E-3</v>
      </c>
      <c r="F179" s="8" t="s">
        <v>448</v>
      </c>
      <c r="H179" s="83" t="s">
        <v>656</v>
      </c>
      <c r="I179" s="2">
        <v>-0.38058794279275199</v>
      </c>
      <c r="J179" s="2">
        <v>-3.9389387776073502E-2</v>
      </c>
      <c r="K179" s="2">
        <v>-4.0810211833987198E-2</v>
      </c>
      <c r="L179" s="2">
        <v>-0.46413979767333402</v>
      </c>
      <c r="M179" t="s">
        <v>440</v>
      </c>
      <c r="O179" s="15" t="s">
        <v>540</v>
      </c>
      <c r="P179" s="4">
        <v>0.32904884318766098</v>
      </c>
      <c r="Q179" s="4">
        <v>7.2051571630042796E-4</v>
      </c>
      <c r="R179" s="4">
        <v>2.3708486294718499E-4</v>
      </c>
      <c r="S179" s="4">
        <v>1.5134902007564099E-3</v>
      </c>
      <c r="T179" t="s">
        <v>438</v>
      </c>
    </row>
    <row r="180" spans="1:20" x14ac:dyDescent="0.35">
      <c r="A180" s="15" t="s">
        <v>494</v>
      </c>
      <c r="B180" s="4">
        <v>0.29956896551724099</v>
      </c>
      <c r="C180" s="4">
        <v>8.0059683418554301E-4</v>
      </c>
      <c r="D180" s="4">
        <v>2.3983396541334199E-4</v>
      </c>
      <c r="E180" s="4">
        <v>1.76846614772073E-3</v>
      </c>
      <c r="F180" s="8" t="s">
        <v>448</v>
      </c>
      <c r="H180" s="83" t="s">
        <v>559</v>
      </c>
      <c r="I180" s="2">
        <v>-0.38853009129156202</v>
      </c>
      <c r="J180" s="2">
        <v>-3.9772413046975201E-2</v>
      </c>
      <c r="K180" s="2">
        <v>-4.1189200588022799E-2</v>
      </c>
      <c r="L180" s="2">
        <v>-0.46845008560519502</v>
      </c>
      <c r="M180" t="s">
        <v>448</v>
      </c>
      <c r="O180" s="15" t="s">
        <v>608</v>
      </c>
      <c r="P180" s="4">
        <v>0.32390745501285301</v>
      </c>
      <c r="Q180" s="4">
        <v>7.3138028768007302E-4</v>
      </c>
      <c r="R180" s="4">
        <v>2.3689952762902101E-4</v>
      </c>
      <c r="S180" s="4">
        <v>1.5123070666481901E-3</v>
      </c>
      <c r="T180" t="s">
        <v>438</v>
      </c>
    </row>
    <row r="181" spans="1:20" x14ac:dyDescent="0.35">
      <c r="A181" s="15" t="s">
        <v>564</v>
      </c>
      <c r="B181" s="4">
        <v>0.29956896551724099</v>
      </c>
      <c r="C181" s="4">
        <v>7.8274059809136298E-4</v>
      </c>
      <c r="D181" s="4">
        <v>2.3448479123857599E-4</v>
      </c>
      <c r="E181" s="4">
        <v>1.72902288775532E-3</v>
      </c>
      <c r="F181" s="8" t="s">
        <v>438</v>
      </c>
      <c r="H181" s="83" t="s">
        <v>711</v>
      </c>
      <c r="I181" s="2">
        <v>-0.39647223979037199</v>
      </c>
      <c r="J181" s="2">
        <v>-4.01554383178769E-2</v>
      </c>
      <c r="K181" s="2">
        <v>-4.1568189342058498E-2</v>
      </c>
      <c r="L181" s="2">
        <v>-0.47276037353705502</v>
      </c>
      <c r="M181" t="s">
        <v>448</v>
      </c>
      <c r="O181" s="15" t="s">
        <v>712</v>
      </c>
      <c r="P181" s="4">
        <v>0.32390745501285301</v>
      </c>
      <c r="Q181" s="4">
        <v>6.7728261059088804E-4</v>
      </c>
      <c r="R181" s="4">
        <v>2.1937688672095599E-4</v>
      </c>
      <c r="S181" s="4">
        <v>1.4004469294127001E-3</v>
      </c>
      <c r="T181" t="s">
        <v>438</v>
      </c>
    </row>
    <row r="182" spans="1:20" x14ac:dyDescent="0.35">
      <c r="A182" s="15" t="s">
        <v>713</v>
      </c>
      <c r="B182" s="4">
        <v>0.28879310344827602</v>
      </c>
      <c r="C182" s="4">
        <v>7.8935389637019196E-4</v>
      </c>
      <c r="D182" s="4">
        <v>2.2795996145173601E-4</v>
      </c>
      <c r="E182" s="4">
        <v>1.68091068405731E-3</v>
      </c>
      <c r="F182" s="8" t="s">
        <v>438</v>
      </c>
      <c r="H182" s="83" t="s">
        <v>714</v>
      </c>
      <c r="I182" s="2">
        <v>-0.40441438828918203</v>
      </c>
      <c r="J182" s="2">
        <v>-4.0538463588778502E-2</v>
      </c>
      <c r="K182" s="2">
        <v>-4.19471780960941E-2</v>
      </c>
      <c r="L182" s="2">
        <v>-0.47707066146891602</v>
      </c>
      <c r="M182" t="s">
        <v>448</v>
      </c>
      <c r="O182" s="15" t="s">
        <v>549</v>
      </c>
      <c r="P182" s="4">
        <v>0.27506426735218498</v>
      </c>
      <c r="Q182" s="4">
        <v>7.9565767002897497E-4</v>
      </c>
      <c r="R182" s="4">
        <v>2.1885699406966699E-4</v>
      </c>
      <c r="S182" s="4">
        <v>1.39712806534272E-3</v>
      </c>
      <c r="T182" t="s">
        <v>440</v>
      </c>
    </row>
    <row r="183" spans="1:20" x14ac:dyDescent="0.35">
      <c r="A183" s="15" t="s">
        <v>615</v>
      </c>
      <c r="B183" s="4">
        <v>0.29956896551724099</v>
      </c>
      <c r="C183" s="4">
        <v>7.5303435076240998E-4</v>
      </c>
      <c r="D183" s="4">
        <v>2.2558572145684299E-4</v>
      </c>
      <c r="E183" s="4">
        <v>1.66340372648232E-3</v>
      </c>
      <c r="F183" s="8" t="s">
        <v>448</v>
      </c>
      <c r="H183" s="83" t="s">
        <v>715</v>
      </c>
      <c r="I183" s="2">
        <v>-0.412356536787992</v>
      </c>
      <c r="J183" s="2">
        <v>-4.0921488859680201E-2</v>
      </c>
      <c r="K183" s="2">
        <v>-4.2326166850129701E-2</v>
      </c>
      <c r="L183" s="2">
        <v>-0.48138094940077603</v>
      </c>
      <c r="M183" t="s">
        <v>448</v>
      </c>
      <c r="O183" s="15" t="s">
        <v>716</v>
      </c>
      <c r="P183" s="4">
        <v>0.236503856041131</v>
      </c>
      <c r="Q183" s="4">
        <v>9.2345461524139904E-4</v>
      </c>
      <c r="R183" s="4">
        <v>2.1840057738356999E-4</v>
      </c>
      <c r="S183" s="4">
        <v>1.39421441588707E-3</v>
      </c>
      <c r="T183" t="s">
        <v>438</v>
      </c>
    </row>
    <row r="184" spans="1:20" x14ac:dyDescent="0.35">
      <c r="A184" s="15" t="s">
        <v>679</v>
      </c>
      <c r="B184" s="4">
        <v>0.27586206896551702</v>
      </c>
      <c r="C184" s="4">
        <v>8.0773939707226897E-4</v>
      </c>
      <c r="D184" s="4">
        <v>2.2282466126131599E-4</v>
      </c>
      <c r="E184" s="4">
        <v>1.64304446886343E-3</v>
      </c>
      <c r="F184" s="8" t="s">
        <v>438</v>
      </c>
      <c r="H184" s="83" t="s">
        <v>717</v>
      </c>
      <c r="I184" s="2">
        <v>-0.42029868528680198</v>
      </c>
      <c r="J184" s="2">
        <v>-4.13045141305819E-2</v>
      </c>
      <c r="K184" s="2">
        <v>-4.27051556041654E-2</v>
      </c>
      <c r="L184" s="2">
        <v>-0.48569123733263703</v>
      </c>
      <c r="M184" t="s">
        <v>448</v>
      </c>
      <c r="O184" s="15" t="s">
        <v>628</v>
      </c>
      <c r="P184" s="4">
        <v>0.28791773778920299</v>
      </c>
      <c r="Q184" s="4">
        <v>7.2219898096720803E-4</v>
      </c>
      <c r="R184" s="4">
        <v>2.0793389683374601E-4</v>
      </c>
      <c r="S184" s="4">
        <v>1.32739775686597E-3</v>
      </c>
      <c r="T184" t="s">
        <v>438</v>
      </c>
    </row>
    <row r="185" spans="1:20" x14ac:dyDescent="0.35">
      <c r="A185" s="15" t="s">
        <v>659</v>
      </c>
      <c r="B185" s="4">
        <v>0.26077586206896602</v>
      </c>
      <c r="C185" s="4">
        <v>8.4898766267009604E-4</v>
      </c>
      <c r="D185" s="4">
        <v>2.2139548961870999E-4</v>
      </c>
      <c r="E185" s="4">
        <v>1.6325061714005499E-3</v>
      </c>
      <c r="F185" s="8" t="s">
        <v>448</v>
      </c>
      <c r="H185" s="83" t="s">
        <v>718</v>
      </c>
      <c r="I185" s="2">
        <v>-0.42824083378561201</v>
      </c>
      <c r="J185" s="2">
        <v>-4.1687539401483502E-2</v>
      </c>
      <c r="K185" s="2">
        <v>-4.3084144358201001E-2</v>
      </c>
      <c r="L185" s="2">
        <v>-0.49000152526449797</v>
      </c>
      <c r="M185" t="s">
        <v>440</v>
      </c>
      <c r="O185" s="15" t="s">
        <v>610</v>
      </c>
      <c r="P185" s="4">
        <v>0.27763496143958899</v>
      </c>
      <c r="Q185" s="4">
        <v>7.3809192393393095E-4</v>
      </c>
      <c r="R185" s="4">
        <v>2.04920122840269E-4</v>
      </c>
      <c r="S185" s="4">
        <v>1.30815858086072E-3</v>
      </c>
      <c r="T185" t="s">
        <v>438</v>
      </c>
    </row>
    <row r="186" spans="1:20" x14ac:dyDescent="0.35">
      <c r="A186" s="15" t="s">
        <v>719</v>
      </c>
      <c r="B186" s="4">
        <v>0.22844827586206901</v>
      </c>
      <c r="C186" s="4">
        <v>9.6303268361376104E-4</v>
      </c>
      <c r="D186" s="4">
        <v>2.20003156170385E-4</v>
      </c>
      <c r="E186" s="4">
        <v>1.6222395081051299E-3</v>
      </c>
      <c r="F186" s="8" t="s">
        <v>438</v>
      </c>
      <c r="H186" s="83" t="s">
        <v>720</v>
      </c>
      <c r="I186" s="2">
        <v>-0.43618298228442198</v>
      </c>
      <c r="J186" s="2">
        <v>-4.2070564672385201E-2</v>
      </c>
      <c r="K186" s="2">
        <v>-4.3463133112236603E-2</v>
      </c>
      <c r="L186" s="2">
        <v>-0.49431181319635797</v>
      </c>
      <c r="M186" t="s">
        <v>448</v>
      </c>
      <c r="O186" s="15" t="s">
        <v>721</v>
      </c>
      <c r="P186" s="4">
        <v>0.311053984575835</v>
      </c>
      <c r="Q186" s="4">
        <v>6.4942947931819904E-4</v>
      </c>
      <c r="R186" s="4">
        <v>2.0200762724293601E-4</v>
      </c>
      <c r="S186" s="4">
        <v>1.2895659406916499E-3</v>
      </c>
      <c r="T186" t="s">
        <v>440</v>
      </c>
    </row>
    <row r="187" spans="1:20" x14ac:dyDescent="0.35">
      <c r="A187" s="15" t="s">
        <v>664</v>
      </c>
      <c r="B187" s="4">
        <v>0.26508620689655199</v>
      </c>
      <c r="C187" s="4">
        <v>8.1758310771147503E-4</v>
      </c>
      <c r="D187" s="4">
        <v>2.1673000484592999E-4</v>
      </c>
      <c r="E187" s="4">
        <v>1.5981042389255099E-3</v>
      </c>
      <c r="F187" s="8" t="s">
        <v>448</v>
      </c>
      <c r="H187" s="83" t="s">
        <v>616</v>
      </c>
      <c r="I187" s="2">
        <v>-0.44412513078323201</v>
      </c>
      <c r="J187" s="2">
        <v>-4.24535899432869E-2</v>
      </c>
      <c r="K187" s="2">
        <v>-4.3842121866272198E-2</v>
      </c>
      <c r="L187" s="2">
        <v>-0.49862210112821898</v>
      </c>
      <c r="M187" t="s">
        <v>448</v>
      </c>
      <c r="O187" s="15" t="s">
        <v>556</v>
      </c>
      <c r="P187" s="4">
        <v>0.215938303341902</v>
      </c>
      <c r="Q187" s="4">
        <v>9.12545413480165E-4</v>
      </c>
      <c r="R187" s="4">
        <v>1.97053508309342E-4</v>
      </c>
      <c r="S187" s="4">
        <v>1.2579400900735701E-3</v>
      </c>
      <c r="T187" t="s">
        <v>438</v>
      </c>
    </row>
    <row r="188" spans="1:20" x14ac:dyDescent="0.35">
      <c r="A188" s="15" t="s">
        <v>722</v>
      </c>
      <c r="B188" s="4">
        <v>0.193965517241379</v>
      </c>
      <c r="C188" s="4">
        <v>1.1044353106934299E-3</v>
      </c>
      <c r="D188" s="4">
        <v>2.1422236629829399E-4</v>
      </c>
      <c r="E188" s="4">
        <v>1.5796136390866999E-3</v>
      </c>
      <c r="F188" s="8" t="s">
        <v>438</v>
      </c>
      <c r="H188" s="83" t="s">
        <v>609</v>
      </c>
      <c r="I188" s="2">
        <v>-0.45206727928204199</v>
      </c>
      <c r="J188" s="2">
        <v>-4.2836615214188502E-2</v>
      </c>
      <c r="K188" s="2">
        <v>-4.4221110620307903E-2</v>
      </c>
      <c r="L188" s="2">
        <v>-0.50293238906007898</v>
      </c>
      <c r="M188" t="s">
        <v>440</v>
      </c>
      <c r="O188" s="15" t="s">
        <v>661</v>
      </c>
      <c r="P188" s="4">
        <v>0.280205655526992</v>
      </c>
      <c r="Q188" s="4">
        <v>7.0106592727299695E-4</v>
      </c>
      <c r="R188" s="4">
        <v>1.9644263771916899E-4</v>
      </c>
      <c r="S188" s="4">
        <v>1.2540404456987001E-3</v>
      </c>
      <c r="T188" t="s">
        <v>438</v>
      </c>
    </row>
    <row r="189" spans="1:20" x14ac:dyDescent="0.35">
      <c r="A189" s="15" t="s">
        <v>603</v>
      </c>
      <c r="B189" s="4">
        <v>0.27801724137931</v>
      </c>
      <c r="C189" s="4">
        <v>7.6898538478386896E-4</v>
      </c>
      <c r="D189" s="4">
        <v>2.1379119533861899E-4</v>
      </c>
      <c r="E189" s="4">
        <v>1.5764343094002199E-3</v>
      </c>
      <c r="F189" s="8" t="s">
        <v>448</v>
      </c>
      <c r="H189" s="83" t="s">
        <v>669</v>
      </c>
      <c r="I189" s="2">
        <v>-0.46000942778085202</v>
      </c>
      <c r="J189" s="2">
        <v>-4.3219640485090201E-2</v>
      </c>
      <c r="K189" s="2">
        <v>-4.4600099374343498E-2</v>
      </c>
      <c r="L189" s="2">
        <v>-0.50724267699194003</v>
      </c>
      <c r="M189" t="s">
        <v>440</v>
      </c>
      <c r="O189" s="15" t="s">
        <v>535</v>
      </c>
      <c r="P189" s="4">
        <v>0.28534704370179897</v>
      </c>
      <c r="Q189" s="4">
        <v>6.8790958382698405E-4</v>
      </c>
      <c r="R189" s="4">
        <v>1.96292966079165E-4</v>
      </c>
      <c r="S189" s="4">
        <v>1.25308497955185E-3</v>
      </c>
      <c r="T189" t="s">
        <v>438</v>
      </c>
    </row>
    <row r="190" spans="1:20" x14ac:dyDescent="0.35">
      <c r="A190" s="15" t="s">
        <v>700</v>
      </c>
      <c r="B190" s="4">
        <v>0.27586206896551702</v>
      </c>
      <c r="C190" s="4">
        <v>7.7045028043835396E-4</v>
      </c>
      <c r="D190" s="4">
        <v>2.12538008396787E-4</v>
      </c>
      <c r="E190" s="4">
        <v>1.5671936721136099E-3</v>
      </c>
      <c r="F190" s="8" t="s">
        <v>438</v>
      </c>
      <c r="H190" s="83" t="s">
        <v>521</v>
      </c>
      <c r="I190" s="2">
        <v>-0.467951576279662</v>
      </c>
      <c r="J190" s="2">
        <v>-4.36026657559919E-2</v>
      </c>
      <c r="K190" s="2">
        <v>-4.4979088128379099E-2</v>
      </c>
      <c r="L190" s="2">
        <v>-0.51155296492379998</v>
      </c>
      <c r="M190" t="s">
        <v>448</v>
      </c>
      <c r="O190" s="15" t="s">
        <v>589</v>
      </c>
      <c r="P190" s="4">
        <v>0.27249357326478102</v>
      </c>
      <c r="Q190" s="4">
        <v>7.19995577913048E-4</v>
      </c>
      <c r="R190" s="4">
        <v>1.96194167760368E-4</v>
      </c>
      <c r="S190" s="4">
        <v>1.2524542759063701E-3</v>
      </c>
      <c r="T190" t="s">
        <v>438</v>
      </c>
    </row>
    <row r="191" spans="1:20" x14ac:dyDescent="0.35">
      <c r="A191" s="15" t="s">
        <v>699</v>
      </c>
      <c r="B191" s="4">
        <v>0.28448275862069</v>
      </c>
      <c r="C191" s="4">
        <v>7.2256213206411198E-4</v>
      </c>
      <c r="D191" s="4">
        <v>2.0555646860444601E-4</v>
      </c>
      <c r="E191" s="4">
        <v>1.5157138212074099E-3</v>
      </c>
      <c r="F191" s="8" t="s">
        <v>448</v>
      </c>
      <c r="H191" s="83" t="s">
        <v>620</v>
      </c>
      <c r="I191" s="2">
        <v>-0.47589372477847203</v>
      </c>
      <c r="J191" s="2">
        <v>-4.3985691026893502E-2</v>
      </c>
      <c r="K191" s="2">
        <v>-4.5358076882414798E-2</v>
      </c>
      <c r="L191" s="2">
        <v>-0.51586325285566104</v>
      </c>
      <c r="M191" t="s">
        <v>440</v>
      </c>
      <c r="O191" s="15" t="s">
        <v>504</v>
      </c>
      <c r="P191" s="4">
        <v>0.30848329048843198</v>
      </c>
      <c r="Q191" s="4">
        <v>6.3544619684574501E-4</v>
      </c>
      <c r="R191" s="4">
        <v>1.96024533731335E-4</v>
      </c>
      <c r="S191" s="4">
        <v>1.25137137488323E-3</v>
      </c>
      <c r="T191" t="s">
        <v>440</v>
      </c>
    </row>
    <row r="192" spans="1:20" x14ac:dyDescent="0.35">
      <c r="A192" s="15" t="s">
        <v>601</v>
      </c>
      <c r="B192" s="4">
        <v>0.26293103448275901</v>
      </c>
      <c r="C192" s="4">
        <v>7.7717931022777795E-4</v>
      </c>
      <c r="D192" s="4">
        <v>2.04344560016786E-4</v>
      </c>
      <c r="E192" s="4">
        <v>1.5067775585403799E-3</v>
      </c>
      <c r="F192" s="8" t="s">
        <v>438</v>
      </c>
      <c r="H192" s="83" t="s">
        <v>577</v>
      </c>
      <c r="I192" s="2">
        <v>-0.483835873277282</v>
      </c>
      <c r="J192" s="2">
        <v>-4.4368716297795201E-2</v>
      </c>
      <c r="K192" s="2">
        <v>-4.57370656364504E-2</v>
      </c>
      <c r="L192" s="2">
        <v>-0.52017354078752098</v>
      </c>
      <c r="M192" t="s">
        <v>440</v>
      </c>
      <c r="O192" s="15" t="s">
        <v>666</v>
      </c>
      <c r="P192" s="4">
        <v>0.24935732647814901</v>
      </c>
      <c r="Q192" s="4">
        <v>7.6964662307892604E-4</v>
      </c>
      <c r="R192" s="4">
        <v>1.9191702426389699E-4</v>
      </c>
      <c r="S192" s="4">
        <v>1.22515006639814E-3</v>
      </c>
      <c r="T192" t="s">
        <v>440</v>
      </c>
    </row>
    <row r="193" spans="1:20" x14ac:dyDescent="0.35">
      <c r="A193" s="15" t="s">
        <v>668</v>
      </c>
      <c r="B193" s="4">
        <v>0.24568965517241401</v>
      </c>
      <c r="C193" s="4">
        <v>8.2306978028919996E-4</v>
      </c>
      <c r="D193" s="4">
        <v>2.02219730502088E-4</v>
      </c>
      <c r="E193" s="4">
        <v>1.49110968155746E-3</v>
      </c>
      <c r="F193" s="8" t="s">
        <v>448</v>
      </c>
      <c r="H193" s="83" t="s">
        <v>723</v>
      </c>
      <c r="I193" s="2">
        <v>-0.49177802177609198</v>
      </c>
      <c r="J193" s="2">
        <v>-4.47517415686969E-2</v>
      </c>
      <c r="K193" s="2">
        <v>-4.6116054390486001E-2</v>
      </c>
      <c r="L193" s="2">
        <v>-0.52448382871938204</v>
      </c>
      <c r="M193" t="s">
        <v>448</v>
      </c>
      <c r="O193" s="15" t="s">
        <v>724</v>
      </c>
      <c r="P193" s="4">
        <v>0.25192802056555302</v>
      </c>
      <c r="Q193" s="4">
        <v>7.5869249299447201E-4</v>
      </c>
      <c r="R193" s="4">
        <v>1.9113589797804199E-4</v>
      </c>
      <c r="S193" s="4">
        <v>1.2201635524364399E-3</v>
      </c>
      <c r="T193" t="s">
        <v>438</v>
      </c>
    </row>
    <row r="194" spans="1:20" x14ac:dyDescent="0.35">
      <c r="A194" s="15" t="s">
        <v>725</v>
      </c>
      <c r="B194" s="4">
        <v>0.256465517241379</v>
      </c>
      <c r="C194" s="4">
        <v>7.8328341760172996E-4</v>
      </c>
      <c r="D194" s="4">
        <v>2.00885186841823E-4</v>
      </c>
      <c r="E194" s="4">
        <v>1.48126914340947E-3</v>
      </c>
      <c r="F194" s="8" t="s">
        <v>448</v>
      </c>
      <c r="H194" s="83" t="s">
        <v>583</v>
      </c>
      <c r="I194" s="2">
        <v>-0.49972017027490201</v>
      </c>
      <c r="J194" s="2">
        <v>-4.5134766839598502E-2</v>
      </c>
      <c r="K194" s="2">
        <v>-4.6495043144521603E-2</v>
      </c>
      <c r="L194" s="2">
        <v>-0.52879411665124298</v>
      </c>
      <c r="M194" t="s">
        <v>440</v>
      </c>
      <c r="O194" s="15" t="s">
        <v>726</v>
      </c>
      <c r="P194" s="4">
        <v>0.311053984575835</v>
      </c>
      <c r="Q194" s="4">
        <v>6.1039355087345295E-4</v>
      </c>
      <c r="R194" s="4">
        <v>1.8986534615857999E-4</v>
      </c>
      <c r="S194" s="4">
        <v>1.2120526688295999E-3</v>
      </c>
      <c r="T194" t="s">
        <v>440</v>
      </c>
    </row>
    <row r="195" spans="1:20" x14ac:dyDescent="0.35">
      <c r="A195" s="15" t="s">
        <v>565</v>
      </c>
      <c r="B195" s="4">
        <v>0.25431034482758602</v>
      </c>
      <c r="C195" s="4">
        <v>7.8462520809307495E-4</v>
      </c>
      <c r="D195" s="4">
        <v>1.9953830723056599E-4</v>
      </c>
      <c r="E195" s="4">
        <v>1.4713376435343099E-3</v>
      </c>
      <c r="F195" s="8" t="s">
        <v>448</v>
      </c>
      <c r="H195" s="83" t="s">
        <v>689</v>
      </c>
      <c r="I195" s="2">
        <v>-0.50766231877371204</v>
      </c>
      <c r="J195" s="2">
        <v>-4.5517792110500201E-2</v>
      </c>
      <c r="K195" s="2">
        <v>-4.6874031898557302E-2</v>
      </c>
      <c r="L195" s="2">
        <v>-0.53310440458310304</v>
      </c>
      <c r="M195" t="s">
        <v>440</v>
      </c>
      <c r="O195" s="15" t="s">
        <v>727</v>
      </c>
      <c r="P195" s="4">
        <v>0.27506426735218498</v>
      </c>
      <c r="Q195" s="4">
        <v>6.8725910633746299E-4</v>
      </c>
      <c r="R195" s="4">
        <v>1.8904042256583201E-4</v>
      </c>
      <c r="S195" s="4">
        <v>1.2067865638641601E-3</v>
      </c>
      <c r="T195" t="s">
        <v>440</v>
      </c>
    </row>
    <row r="196" spans="1:20" x14ac:dyDescent="0.35">
      <c r="A196" s="15" t="s">
        <v>647</v>
      </c>
      <c r="B196" s="4">
        <v>0.28879310344827602</v>
      </c>
      <c r="C196" s="4">
        <v>6.2902673717238897E-4</v>
      </c>
      <c r="D196" s="4">
        <v>1.81658583579957E-4</v>
      </c>
      <c r="E196" s="4">
        <v>1.3394977435759799E-3</v>
      </c>
      <c r="F196" s="8" t="s">
        <v>448</v>
      </c>
      <c r="H196" s="83" t="s">
        <v>728</v>
      </c>
      <c r="I196" s="2">
        <v>-0.51560446727252196</v>
      </c>
      <c r="J196" s="2">
        <v>-4.59008173814019E-2</v>
      </c>
      <c r="K196" s="2">
        <v>-4.7253020652592903E-2</v>
      </c>
      <c r="L196" s="2">
        <v>-0.53741469251496399</v>
      </c>
      <c r="M196" t="s">
        <v>448</v>
      </c>
      <c r="O196" s="15" t="s">
        <v>633</v>
      </c>
      <c r="P196" s="4">
        <v>0.311053984575835</v>
      </c>
      <c r="Q196" s="4">
        <v>6.0532289664720195E-4</v>
      </c>
      <c r="R196" s="4">
        <v>1.88288098957099E-4</v>
      </c>
      <c r="S196" s="4">
        <v>1.2019839189569199E-3</v>
      </c>
      <c r="T196" t="s">
        <v>438</v>
      </c>
    </row>
    <row r="197" spans="1:20" x14ac:dyDescent="0.35">
      <c r="A197" s="15" t="s">
        <v>594</v>
      </c>
      <c r="B197" s="4">
        <v>0.25215517241379298</v>
      </c>
      <c r="C197" s="4">
        <v>7.1526851640245695E-4</v>
      </c>
      <c r="D197" s="4">
        <v>1.80358656075619E-4</v>
      </c>
      <c r="E197" s="4">
        <v>1.3299124549286899E-3</v>
      </c>
      <c r="F197" s="8" t="s">
        <v>438</v>
      </c>
      <c r="H197" s="83" t="s">
        <v>721</v>
      </c>
      <c r="I197" s="2">
        <v>-0.52354661577133199</v>
      </c>
      <c r="J197" s="2">
        <v>-4.6283842652303502E-2</v>
      </c>
      <c r="K197" s="2">
        <v>-4.7632009406628498E-2</v>
      </c>
      <c r="L197" s="2">
        <v>-0.54172498044682404</v>
      </c>
      <c r="M197" t="s">
        <v>440</v>
      </c>
      <c r="O197" s="15" t="s">
        <v>634</v>
      </c>
      <c r="P197" s="4">
        <v>0.29820051413881699</v>
      </c>
      <c r="Q197" s="4">
        <v>6.2413454220634605E-4</v>
      </c>
      <c r="R197" s="4">
        <v>1.8611724137772799E-4</v>
      </c>
      <c r="S197" s="4">
        <v>1.1881257095682201E-3</v>
      </c>
      <c r="T197" t="s">
        <v>440</v>
      </c>
    </row>
    <row r="198" spans="1:20" x14ac:dyDescent="0.35">
      <c r="A198" s="15" t="s">
        <v>729</v>
      </c>
      <c r="B198" s="4">
        <v>0.243534482758621</v>
      </c>
      <c r="C198" s="4">
        <v>7.3702902931932295E-4</v>
      </c>
      <c r="D198" s="4">
        <v>1.7949198343337E-4</v>
      </c>
      <c r="E198" s="4">
        <v>1.32352186206027E-3</v>
      </c>
      <c r="F198" s="8" t="s">
        <v>438</v>
      </c>
      <c r="H198" s="83" t="s">
        <v>730</v>
      </c>
      <c r="I198" s="2">
        <v>-0.53148876427014202</v>
      </c>
      <c r="J198" s="2">
        <v>-4.6666867923205201E-2</v>
      </c>
      <c r="K198" s="2">
        <v>-4.8010998160664203E-2</v>
      </c>
      <c r="L198" s="2">
        <v>-0.54603526837868499</v>
      </c>
      <c r="M198" t="s">
        <v>448</v>
      </c>
      <c r="O198" s="15" t="s">
        <v>731</v>
      </c>
      <c r="P198" s="4">
        <v>0.26735218508997399</v>
      </c>
      <c r="Q198" s="4">
        <v>6.9424643755721901E-4</v>
      </c>
      <c r="R198" s="4">
        <v>1.8560830207185299E-4</v>
      </c>
      <c r="S198" s="4">
        <v>1.18487676890348E-3</v>
      </c>
      <c r="T198" t="s">
        <v>440</v>
      </c>
    </row>
    <row r="199" spans="1:20" x14ac:dyDescent="0.35">
      <c r="A199" s="15" t="s">
        <v>724</v>
      </c>
      <c r="B199" s="4">
        <v>0.22198275862069</v>
      </c>
      <c r="C199" s="4">
        <v>7.9010710033189998E-4</v>
      </c>
      <c r="D199" s="4">
        <v>1.75390153737469E-4</v>
      </c>
      <c r="E199" s="4">
        <v>1.29327615875293E-3</v>
      </c>
      <c r="F199" s="8" t="s">
        <v>438</v>
      </c>
      <c r="H199" s="83" t="s">
        <v>732</v>
      </c>
      <c r="I199" s="2">
        <v>-0.53943091276895205</v>
      </c>
      <c r="J199" s="2">
        <v>-4.70498931941069E-2</v>
      </c>
      <c r="K199" s="2">
        <v>-4.8389986914699798E-2</v>
      </c>
      <c r="L199" s="2">
        <v>-0.55034555631054505</v>
      </c>
      <c r="M199" t="s">
        <v>440</v>
      </c>
      <c r="O199" s="15" t="s">
        <v>673</v>
      </c>
      <c r="P199" s="4">
        <v>0.29562982005141403</v>
      </c>
      <c r="Q199" s="4">
        <v>6.2695359620108999E-4</v>
      </c>
      <c r="R199" s="4">
        <v>1.8534617882551499E-4</v>
      </c>
      <c r="S199" s="4">
        <v>1.18320343995371E-3</v>
      </c>
      <c r="T199" t="s">
        <v>438</v>
      </c>
    </row>
    <row r="200" spans="1:20" x14ac:dyDescent="0.35">
      <c r="A200" s="15" t="s">
        <v>543</v>
      </c>
      <c r="B200" s="4">
        <v>0.26293103448275901</v>
      </c>
      <c r="C200" s="4">
        <v>6.6354505159579402E-4</v>
      </c>
      <c r="D200" s="4">
        <v>1.74466586841998E-4</v>
      </c>
      <c r="E200" s="4">
        <v>1.2864660441514299E-3</v>
      </c>
      <c r="F200" s="8" t="s">
        <v>438</v>
      </c>
      <c r="H200" s="83" t="s">
        <v>529</v>
      </c>
      <c r="I200" s="2">
        <v>-0.54737306126776197</v>
      </c>
      <c r="J200" s="2">
        <v>-4.7432918465008501E-2</v>
      </c>
      <c r="K200" s="2">
        <v>-4.87689756687354E-2</v>
      </c>
      <c r="L200" s="2">
        <v>-0.55465584424240599</v>
      </c>
      <c r="M200" t="s">
        <v>440</v>
      </c>
      <c r="O200" s="15" t="s">
        <v>699</v>
      </c>
      <c r="P200" s="4">
        <v>0.300771208226221</v>
      </c>
      <c r="Q200" s="4">
        <v>6.1099709347389296E-4</v>
      </c>
      <c r="R200" s="4">
        <v>1.8377033402685201E-4</v>
      </c>
      <c r="S200" s="4">
        <v>1.1731436426682901E-3</v>
      </c>
      <c r="T200" t="s">
        <v>438</v>
      </c>
    </row>
    <row r="201" spans="1:20" x14ac:dyDescent="0.35">
      <c r="A201" s="15" t="s">
        <v>733</v>
      </c>
      <c r="B201" s="4">
        <v>0.22198275862069</v>
      </c>
      <c r="C201" s="4">
        <v>7.7552333074685804E-4</v>
      </c>
      <c r="D201" s="4">
        <v>1.72152808333893E-4</v>
      </c>
      <c r="E201" s="4">
        <v>1.26940491205592E-3</v>
      </c>
      <c r="F201" s="8" t="s">
        <v>438</v>
      </c>
      <c r="H201" s="83" t="s">
        <v>442</v>
      </c>
      <c r="I201" s="2">
        <v>-0.555315209766572</v>
      </c>
      <c r="J201" s="2">
        <v>-4.78159437359102E-2</v>
      </c>
      <c r="K201" s="2">
        <v>-4.9147964422771098E-2</v>
      </c>
      <c r="L201" s="2">
        <v>-0.55896613217426705</v>
      </c>
      <c r="M201" t="s">
        <v>448</v>
      </c>
      <c r="O201" s="15" t="s">
        <v>717</v>
      </c>
      <c r="P201" s="4">
        <v>0.32133676092544999</v>
      </c>
      <c r="Q201" s="4">
        <v>5.7167810551033305E-4</v>
      </c>
      <c r="R201" s="4">
        <v>1.83701190716688E-4</v>
      </c>
      <c r="S201" s="4">
        <v>1.17270224914751E-3</v>
      </c>
      <c r="T201" t="s">
        <v>440</v>
      </c>
    </row>
    <row r="202" spans="1:20" x14ac:dyDescent="0.35">
      <c r="A202" s="15" t="s">
        <v>734</v>
      </c>
      <c r="B202" s="4">
        <v>0.29525862068965503</v>
      </c>
      <c r="C202" s="4">
        <v>5.7864880615200297E-4</v>
      </c>
      <c r="D202" s="4">
        <v>1.7085104836815599E-4</v>
      </c>
      <c r="E202" s="4">
        <v>1.2598061113693799E-3</v>
      </c>
      <c r="F202" s="8" t="s">
        <v>448</v>
      </c>
      <c r="H202" s="83" t="s">
        <v>673</v>
      </c>
      <c r="I202" s="2">
        <v>-0.56325735826538204</v>
      </c>
      <c r="J202" s="2">
        <v>-4.8198969006811899E-2</v>
      </c>
      <c r="K202" s="2">
        <v>-4.95269531768067E-2</v>
      </c>
      <c r="L202" s="2">
        <v>-0.563276420106127</v>
      </c>
      <c r="M202" t="s">
        <v>440</v>
      </c>
      <c r="O202" s="15" t="s">
        <v>682</v>
      </c>
      <c r="P202" s="4">
        <v>0.27763496143958899</v>
      </c>
      <c r="Q202" s="4">
        <v>6.50947633920043E-4</v>
      </c>
      <c r="R202" s="4">
        <v>1.8072582124258299E-4</v>
      </c>
      <c r="S202" s="4">
        <v>1.1537082379453199E-3</v>
      </c>
      <c r="T202" t="s">
        <v>440</v>
      </c>
    </row>
    <row r="203" spans="1:20" x14ac:dyDescent="0.35">
      <c r="A203" s="15" t="s">
        <v>714</v>
      </c>
      <c r="B203" s="4">
        <v>0.27586206896551702</v>
      </c>
      <c r="C203" s="4">
        <v>6.1255728860241205E-4</v>
      </c>
      <c r="D203" s="4">
        <v>1.6898132099376899E-4</v>
      </c>
      <c r="E203" s="4">
        <v>1.2460192836305701E-3</v>
      </c>
      <c r="F203" s="8" t="s">
        <v>448</v>
      </c>
      <c r="H203" s="83" t="s">
        <v>517</v>
      </c>
      <c r="I203" s="2">
        <v>-0.57119950676419196</v>
      </c>
      <c r="J203" s="2">
        <v>-4.8581994277713501E-2</v>
      </c>
      <c r="K203" s="2">
        <v>-4.9905941930842301E-2</v>
      </c>
      <c r="L203" s="2">
        <v>-0.56758670803798805</v>
      </c>
      <c r="M203" t="s">
        <v>448</v>
      </c>
      <c r="O203" s="15" t="s">
        <v>513</v>
      </c>
      <c r="P203" s="4">
        <v>0.28534704370179897</v>
      </c>
      <c r="Q203" s="4">
        <v>6.3063990904460999E-4</v>
      </c>
      <c r="R203" s="4">
        <v>1.7995123368625101E-4</v>
      </c>
      <c r="S203" s="4">
        <v>1.1487634655901299E-3</v>
      </c>
      <c r="T203" t="s">
        <v>438</v>
      </c>
    </row>
    <row r="204" spans="1:20" x14ac:dyDescent="0.35">
      <c r="A204" s="15" t="s">
        <v>735</v>
      </c>
      <c r="B204" s="4">
        <v>0.18318965517241401</v>
      </c>
      <c r="C204" s="4">
        <v>9.0864377139215902E-4</v>
      </c>
      <c r="D204" s="4">
        <v>1.6645413915589101E-4</v>
      </c>
      <c r="E204" s="4">
        <v>1.2273845772339199E-3</v>
      </c>
      <c r="F204" s="8" t="s">
        <v>438</v>
      </c>
      <c r="H204" s="83" t="s">
        <v>592</v>
      </c>
      <c r="I204" s="2">
        <v>-0.57914165526300199</v>
      </c>
      <c r="J204" s="2">
        <v>-4.89650195486152E-2</v>
      </c>
      <c r="K204" s="2">
        <v>-5.0284930684877903E-2</v>
      </c>
      <c r="L204" s="2">
        <v>-0.571896995969848</v>
      </c>
      <c r="M204" t="s">
        <v>440</v>
      </c>
      <c r="O204" s="15" t="s">
        <v>736</v>
      </c>
      <c r="P204" s="4">
        <v>0.290488431876607</v>
      </c>
      <c r="Q204" s="4">
        <v>6.1433985459399603E-4</v>
      </c>
      <c r="R204" s="4">
        <v>1.7845862100031201E-4</v>
      </c>
      <c r="S204" s="4">
        <v>1.13923500120142E-3</v>
      </c>
      <c r="T204" t="s">
        <v>438</v>
      </c>
    </row>
    <row r="205" spans="1:20" x14ac:dyDescent="0.35">
      <c r="A205" s="15" t="s">
        <v>737</v>
      </c>
      <c r="B205" s="4">
        <v>0.26508620689655199</v>
      </c>
      <c r="C205" s="4">
        <v>6.2790310742052004E-4</v>
      </c>
      <c r="D205" s="4">
        <v>1.6644845304466399E-4</v>
      </c>
      <c r="E205" s="4">
        <v>1.22734264949778E-3</v>
      </c>
      <c r="F205" s="8" t="s">
        <v>448</v>
      </c>
      <c r="H205" s="83" t="s">
        <v>513</v>
      </c>
      <c r="I205" s="2">
        <v>-0.58708380376181202</v>
      </c>
      <c r="J205" s="2">
        <v>-4.9348044819516899E-2</v>
      </c>
      <c r="K205" s="2">
        <v>-5.0663919438913602E-2</v>
      </c>
      <c r="L205" s="2">
        <v>-0.57620728390170906</v>
      </c>
      <c r="M205" t="s">
        <v>440</v>
      </c>
      <c r="O205" s="15" t="s">
        <v>615</v>
      </c>
      <c r="P205" s="4">
        <v>0.29562982005141403</v>
      </c>
      <c r="Q205" s="4">
        <v>5.9228855214341005E-4</v>
      </c>
      <c r="R205" s="4">
        <v>1.75098158088669E-4</v>
      </c>
      <c r="S205" s="4">
        <v>1.1177826502434E-3</v>
      </c>
      <c r="T205" t="s">
        <v>440</v>
      </c>
    </row>
    <row r="206" spans="1:20" x14ac:dyDescent="0.35">
      <c r="A206" s="15" t="s">
        <v>649</v>
      </c>
      <c r="B206" s="4">
        <v>0.24137931034482801</v>
      </c>
      <c r="C206" s="4">
        <v>6.8843712709815402E-4</v>
      </c>
      <c r="D206" s="4">
        <v>1.6617447895472701E-4</v>
      </c>
      <c r="E206" s="4">
        <v>1.22532244396697E-3</v>
      </c>
      <c r="F206" s="8" t="s">
        <v>438</v>
      </c>
      <c r="H206" s="83" t="s">
        <v>738</v>
      </c>
      <c r="I206" s="2">
        <v>-0.59502595226062205</v>
      </c>
      <c r="J206" s="2">
        <v>-4.9731070090418501E-2</v>
      </c>
      <c r="K206" s="2">
        <v>-5.1042908192949203E-2</v>
      </c>
      <c r="L206" s="2">
        <v>-0.580517571833569</v>
      </c>
      <c r="M206" t="s">
        <v>440</v>
      </c>
      <c r="O206" s="15" t="s">
        <v>581</v>
      </c>
      <c r="P206" s="4">
        <v>0.31362467866323901</v>
      </c>
      <c r="Q206" s="4">
        <v>5.3724282145447004E-4</v>
      </c>
      <c r="R206" s="4">
        <v>1.6849260724279E-4</v>
      </c>
      <c r="S206" s="4">
        <v>1.0756144731967599E-3</v>
      </c>
      <c r="T206" t="s">
        <v>440</v>
      </c>
    </row>
    <row r="207" spans="1:20" x14ac:dyDescent="0.35">
      <c r="A207" s="15" t="s">
        <v>517</v>
      </c>
      <c r="B207" s="4">
        <v>0.26508620689655199</v>
      </c>
      <c r="C207" s="4">
        <v>6.2420344350896798E-4</v>
      </c>
      <c r="D207" s="4">
        <v>1.6546772317155799E-4</v>
      </c>
      <c r="E207" s="4">
        <v>1.22011103166727E-3</v>
      </c>
      <c r="F207" s="8" t="s">
        <v>448</v>
      </c>
      <c r="H207" s="83" t="s">
        <v>739</v>
      </c>
      <c r="I207" s="2">
        <v>-0.60296810075943197</v>
      </c>
      <c r="J207" s="2">
        <v>-5.01140953613202E-2</v>
      </c>
      <c r="K207" s="2">
        <v>-5.1421896946984798E-2</v>
      </c>
      <c r="L207" s="2">
        <v>-0.58482785976542995</v>
      </c>
      <c r="M207" t="s">
        <v>440</v>
      </c>
      <c r="O207" s="15" t="s">
        <v>740</v>
      </c>
      <c r="P207" s="4">
        <v>0.26221079691516702</v>
      </c>
      <c r="Q207" s="4">
        <v>6.2057756204404204E-4</v>
      </c>
      <c r="R207" s="4">
        <v>1.6272213709123999E-4</v>
      </c>
      <c r="S207" s="4">
        <v>1.0387772415002101E-3</v>
      </c>
      <c r="T207" t="s">
        <v>438</v>
      </c>
    </row>
    <row r="208" spans="1:20" x14ac:dyDescent="0.35">
      <c r="A208" s="15" t="s">
        <v>684</v>
      </c>
      <c r="B208" s="4">
        <v>0.27801724137931</v>
      </c>
      <c r="C208" s="4">
        <v>5.9310059630257399E-4</v>
      </c>
      <c r="D208" s="4">
        <v>1.6489219164446601E-4</v>
      </c>
      <c r="E208" s="4">
        <v>1.2158672289979799E-3</v>
      </c>
      <c r="F208" s="8" t="s">
        <v>448</v>
      </c>
      <c r="H208" s="83" t="s">
        <v>539</v>
      </c>
      <c r="I208" s="2">
        <v>-0.610910249258242</v>
      </c>
      <c r="J208" s="2">
        <v>-5.0497120632221899E-2</v>
      </c>
      <c r="K208" s="2">
        <v>-5.1800885701020503E-2</v>
      </c>
      <c r="L208" s="2">
        <v>-0.589138147697291</v>
      </c>
      <c r="M208" t="s">
        <v>440</v>
      </c>
      <c r="O208" s="15" t="s">
        <v>510</v>
      </c>
      <c r="P208" s="4">
        <v>0.25192802056555302</v>
      </c>
      <c r="Q208" s="4">
        <v>6.3984974650941196E-4</v>
      </c>
      <c r="R208" s="4">
        <v>1.61196080097487E-4</v>
      </c>
      <c r="S208" s="4">
        <v>1.0290352770528401E-3</v>
      </c>
      <c r="T208" t="s">
        <v>440</v>
      </c>
    </row>
    <row r="209" spans="1:20" x14ac:dyDescent="0.35">
      <c r="A209" s="15" t="s">
        <v>741</v>
      </c>
      <c r="B209" s="4">
        <v>0.24137931034482801</v>
      </c>
      <c r="C209" s="4">
        <v>6.7075241854261598E-4</v>
      </c>
      <c r="D209" s="4">
        <v>1.61905756199942E-4</v>
      </c>
      <c r="E209" s="4">
        <v>1.1938461196155301E-3</v>
      </c>
      <c r="F209" s="8" t="s">
        <v>448</v>
      </c>
      <c r="H209" s="83" t="s">
        <v>742</v>
      </c>
      <c r="I209" s="2">
        <v>-0.61885239775705203</v>
      </c>
      <c r="J209" s="2">
        <v>-5.0880145903123501E-2</v>
      </c>
      <c r="K209" s="2">
        <v>-5.2179874455056098E-2</v>
      </c>
      <c r="L209" s="2">
        <v>-0.59344843562915095</v>
      </c>
      <c r="M209" t="s">
        <v>448</v>
      </c>
      <c r="O209" s="15" t="s">
        <v>680</v>
      </c>
      <c r="P209" s="4">
        <v>0.24935732647814901</v>
      </c>
      <c r="Q209" s="4">
        <v>6.3277201625065E-4</v>
      </c>
      <c r="R209" s="4">
        <v>1.5778633824245001E-4</v>
      </c>
      <c r="S209" s="4">
        <v>1.0072683417008501E-3</v>
      </c>
      <c r="T209" t="s">
        <v>438</v>
      </c>
    </row>
    <row r="210" spans="1:20" x14ac:dyDescent="0.35">
      <c r="A210" s="15" t="s">
        <v>463</v>
      </c>
      <c r="B210" s="4">
        <v>0.28232758620689702</v>
      </c>
      <c r="C210" s="4">
        <v>5.6118695567244101E-4</v>
      </c>
      <c r="D210" s="4">
        <v>1.5843855860579701E-4</v>
      </c>
      <c r="E210" s="4">
        <v>1.16828000948539E-3</v>
      </c>
      <c r="F210" s="8" t="s">
        <v>448</v>
      </c>
      <c r="H210" s="83" t="s">
        <v>743</v>
      </c>
      <c r="I210" s="2">
        <v>-0.62679454625586195</v>
      </c>
      <c r="J210" s="2">
        <v>-5.12631711740252E-2</v>
      </c>
      <c r="K210" s="2">
        <v>-5.25588632090917E-2</v>
      </c>
      <c r="L210" s="2">
        <v>-0.59775872356101201</v>
      </c>
      <c r="M210" t="s">
        <v>448</v>
      </c>
      <c r="O210" s="15" t="s">
        <v>744</v>
      </c>
      <c r="P210" s="4">
        <v>0.23907455012853501</v>
      </c>
      <c r="Q210" s="4">
        <v>6.5495455291241401E-4</v>
      </c>
      <c r="R210" s="4">
        <v>1.56582965092171E-4</v>
      </c>
      <c r="S210" s="4">
        <v>9.9958630984035997E-4</v>
      </c>
      <c r="T210" t="s">
        <v>440</v>
      </c>
    </row>
    <row r="211" spans="1:20" x14ac:dyDescent="0.35">
      <c r="A211" s="15" t="s">
        <v>499</v>
      </c>
      <c r="B211" s="4">
        <v>0.26724137931034497</v>
      </c>
      <c r="C211" s="4">
        <v>5.9041042185359902E-4</v>
      </c>
      <c r="D211" s="4">
        <v>1.5778209549535799E-4</v>
      </c>
      <c r="E211" s="4">
        <v>1.1634394407776299E-3</v>
      </c>
      <c r="F211" s="8" t="s">
        <v>448</v>
      </c>
      <c r="H211" s="83" t="s">
        <v>745</v>
      </c>
      <c r="I211" s="2">
        <v>-0.63473669475467198</v>
      </c>
      <c r="J211" s="2">
        <v>-5.1646196444926899E-2</v>
      </c>
      <c r="K211" s="2">
        <v>-5.2937851963127398E-2</v>
      </c>
      <c r="L211" s="2">
        <v>-0.60206901149287195</v>
      </c>
      <c r="M211" t="s">
        <v>448</v>
      </c>
      <c r="O211" s="15" t="s">
        <v>548</v>
      </c>
      <c r="P211" s="4">
        <v>0.29305912596401001</v>
      </c>
      <c r="Q211" s="4">
        <v>5.2883242912408199E-4</v>
      </c>
      <c r="R211" s="4">
        <v>1.5497916946052799E-4</v>
      </c>
      <c r="S211" s="4">
        <v>9.8934808145946106E-4</v>
      </c>
      <c r="T211" t="s">
        <v>438</v>
      </c>
    </row>
    <row r="212" spans="1:20" x14ac:dyDescent="0.35">
      <c r="A212" s="15" t="s">
        <v>712</v>
      </c>
      <c r="B212" s="4">
        <v>0.26077586206896602</v>
      </c>
      <c r="C212" s="4">
        <v>5.8388722361414202E-4</v>
      </c>
      <c r="D212" s="4">
        <v>1.52263694089033E-4</v>
      </c>
      <c r="E212" s="4">
        <v>1.1227483482553499E-3</v>
      </c>
      <c r="F212" s="8" t="s">
        <v>448</v>
      </c>
      <c r="H212" s="83" t="s">
        <v>746</v>
      </c>
      <c r="I212" s="2">
        <v>-0.64267884325348201</v>
      </c>
      <c r="J212" s="2">
        <v>-5.2029221715828501E-2</v>
      </c>
      <c r="K212" s="2">
        <v>-5.3316840717163E-2</v>
      </c>
      <c r="L212" s="2">
        <v>-0.60637929942473301</v>
      </c>
      <c r="M212" t="s">
        <v>440</v>
      </c>
      <c r="O212" s="15" t="s">
        <v>457</v>
      </c>
      <c r="P212" s="4">
        <v>0.26992287917737801</v>
      </c>
      <c r="Q212" s="4">
        <v>5.7389817242438801E-4</v>
      </c>
      <c r="R212" s="4">
        <v>1.5490824705542599E-4</v>
      </c>
      <c r="S212" s="4">
        <v>9.888953306435651E-4</v>
      </c>
      <c r="T212" t="s">
        <v>438</v>
      </c>
    </row>
    <row r="213" spans="1:20" x14ac:dyDescent="0.35">
      <c r="A213" s="15" t="s">
        <v>606</v>
      </c>
      <c r="B213" s="4">
        <v>0.25431034482758602</v>
      </c>
      <c r="C213" s="4">
        <v>5.8583385669842998E-4</v>
      </c>
      <c r="D213" s="4">
        <v>1.4898361010865299E-4</v>
      </c>
      <c r="E213" s="4">
        <v>1.0985619596802899E-3</v>
      </c>
      <c r="F213" s="8" t="s">
        <v>448</v>
      </c>
      <c r="H213" s="83" t="s">
        <v>554</v>
      </c>
      <c r="I213" s="2">
        <v>-0.65062099175229204</v>
      </c>
      <c r="J213" s="2">
        <v>-5.24122469867302E-2</v>
      </c>
      <c r="K213" s="2">
        <v>-5.3695829471198601E-2</v>
      </c>
      <c r="L213" s="2">
        <v>-0.61068958735659296</v>
      </c>
      <c r="M213" t="s">
        <v>440</v>
      </c>
      <c r="O213" s="15" t="s">
        <v>722</v>
      </c>
      <c r="P213" s="4">
        <v>0.20308483290488399</v>
      </c>
      <c r="Q213" s="4">
        <v>7.5546002691309101E-4</v>
      </c>
      <c r="R213" s="4">
        <v>1.53422473331965E-4</v>
      </c>
      <c r="S213" s="4">
        <v>9.7941052447312205E-4</v>
      </c>
      <c r="T213" t="s">
        <v>438</v>
      </c>
    </row>
    <row r="214" spans="1:20" x14ac:dyDescent="0.35">
      <c r="A214" s="15" t="s">
        <v>663</v>
      </c>
      <c r="B214" s="4">
        <v>0.24568965517241401</v>
      </c>
      <c r="C214" s="4">
        <v>6.0500105521934296E-4</v>
      </c>
      <c r="D214" s="4">
        <v>1.4864250063578699E-4</v>
      </c>
      <c r="E214" s="4">
        <v>1.09604671729421E-3</v>
      </c>
      <c r="F214" s="8" t="s">
        <v>438</v>
      </c>
      <c r="H214" s="83" t="s">
        <v>747</v>
      </c>
      <c r="I214" s="2">
        <v>-0.65856314025110196</v>
      </c>
      <c r="J214" s="2">
        <v>-5.2795272257631899E-2</v>
      </c>
      <c r="K214" s="2">
        <v>-5.4074818225234203E-2</v>
      </c>
      <c r="L214" s="2">
        <v>-0.61499987528845401</v>
      </c>
      <c r="M214" t="s">
        <v>440</v>
      </c>
      <c r="O214" s="15" t="s">
        <v>748</v>
      </c>
      <c r="P214" s="4">
        <v>0.24421593830334201</v>
      </c>
      <c r="Q214" s="4">
        <v>6.0061913448775897E-4</v>
      </c>
      <c r="R214" s="4">
        <v>1.46680765491869E-4</v>
      </c>
      <c r="S214" s="4">
        <v>9.3637315538296496E-4</v>
      </c>
      <c r="T214" t="s">
        <v>440</v>
      </c>
    </row>
    <row r="215" spans="1:20" x14ac:dyDescent="0.35">
      <c r="A215" s="15" t="s">
        <v>749</v>
      </c>
      <c r="B215" s="4">
        <v>0.239224137931034</v>
      </c>
      <c r="C215" s="4">
        <v>6.1636751138619396E-4</v>
      </c>
      <c r="D215" s="4">
        <v>1.4744998656005901E-4</v>
      </c>
      <c r="E215" s="4">
        <v>1.08725346413688E-3</v>
      </c>
      <c r="F215" s="8" t="s">
        <v>448</v>
      </c>
      <c r="H215" s="83" t="s">
        <v>660</v>
      </c>
      <c r="I215" s="2">
        <v>-0.66650528874991199</v>
      </c>
      <c r="J215" s="2">
        <v>-5.3178297528533501E-2</v>
      </c>
      <c r="K215" s="2">
        <v>-5.4453806979269902E-2</v>
      </c>
      <c r="L215" s="2">
        <v>-0.61931016322031496</v>
      </c>
      <c r="M215" t="s">
        <v>448</v>
      </c>
      <c r="O215" s="15" t="s">
        <v>750</v>
      </c>
      <c r="P215" s="4">
        <v>0.25449871465295598</v>
      </c>
      <c r="Q215" s="4">
        <v>5.7555111363516898E-4</v>
      </c>
      <c r="R215" s="4">
        <v>1.4647701863722799E-4</v>
      </c>
      <c r="S215" s="4">
        <v>9.3507248665151998E-4</v>
      </c>
      <c r="T215" t="s">
        <v>440</v>
      </c>
    </row>
    <row r="216" spans="1:20" x14ac:dyDescent="0.35">
      <c r="A216" s="15" t="s">
        <v>516</v>
      </c>
      <c r="B216" s="4">
        <v>0.23060344827586199</v>
      </c>
      <c r="C216" s="4">
        <v>6.3113666394430505E-4</v>
      </c>
      <c r="D216" s="4">
        <v>1.4554229103888101E-4</v>
      </c>
      <c r="E216" s="4">
        <v>1.07318667028828E-3</v>
      </c>
      <c r="F216" s="8" t="s">
        <v>448</v>
      </c>
      <c r="H216" s="83" t="s">
        <v>751</v>
      </c>
      <c r="I216" s="2">
        <v>-0.67444743724872203</v>
      </c>
      <c r="J216" s="2">
        <v>-5.35613227994352E-2</v>
      </c>
      <c r="K216" s="2">
        <v>-5.4832795733305503E-2</v>
      </c>
      <c r="L216" s="2">
        <v>-0.62362045115217501</v>
      </c>
      <c r="M216" t="s">
        <v>448</v>
      </c>
      <c r="O216" s="15" t="s">
        <v>752</v>
      </c>
      <c r="P216" s="4">
        <v>0.290488431876607</v>
      </c>
      <c r="Q216" s="4">
        <v>4.9837615269293103E-4</v>
      </c>
      <c r="R216" s="4">
        <v>1.4477250708046601E-4</v>
      </c>
      <c r="S216" s="4">
        <v>9.2419131310814498E-4</v>
      </c>
      <c r="T216" t="s">
        <v>440</v>
      </c>
    </row>
    <row r="217" spans="1:20" x14ac:dyDescent="0.35">
      <c r="A217" s="15" t="s">
        <v>451</v>
      </c>
      <c r="B217" s="4">
        <v>0.25</v>
      </c>
      <c r="C217" s="4">
        <v>5.7055534544685996E-4</v>
      </c>
      <c r="D217" s="4">
        <v>1.4263883636171499E-4</v>
      </c>
      <c r="E217" s="4">
        <v>1.0517774370332701E-3</v>
      </c>
      <c r="F217" s="8" t="s">
        <v>448</v>
      </c>
      <c r="H217" s="83" t="s">
        <v>753</v>
      </c>
      <c r="I217" s="2">
        <v>-0.68238958574753195</v>
      </c>
      <c r="J217" s="2">
        <v>-5.3944348070336899E-2</v>
      </c>
      <c r="K217" s="2">
        <v>-5.5211784487341098E-2</v>
      </c>
      <c r="L217" s="2">
        <v>-0.62793073908403596</v>
      </c>
      <c r="M217" t="s">
        <v>440</v>
      </c>
      <c r="O217" s="15" t="s">
        <v>754</v>
      </c>
      <c r="P217" s="4">
        <v>0.25449871465295598</v>
      </c>
      <c r="Q217" s="4">
        <v>5.6796033279284401E-4</v>
      </c>
      <c r="R217" s="4">
        <v>1.44545174669644E-4</v>
      </c>
      <c r="S217" s="4">
        <v>9.2274008011158904E-4</v>
      </c>
      <c r="T217" t="s">
        <v>438</v>
      </c>
    </row>
    <row r="218" spans="1:20" x14ac:dyDescent="0.35">
      <c r="A218" s="15" t="s">
        <v>755</v>
      </c>
      <c r="B218" s="4">
        <v>0.21982758620689699</v>
      </c>
      <c r="C218" s="4">
        <v>6.3427487127901605E-4</v>
      </c>
      <c r="D218" s="4">
        <v>1.3943111394495601E-4</v>
      </c>
      <c r="E218" s="4">
        <v>1.0281246216551499E-3</v>
      </c>
      <c r="F218" s="8" t="s">
        <v>448</v>
      </c>
      <c r="H218" s="83" t="s">
        <v>650</v>
      </c>
      <c r="I218" s="2">
        <v>-0.69033173424634198</v>
      </c>
      <c r="J218" s="2">
        <v>-5.4327373341238501E-2</v>
      </c>
      <c r="K218" s="2">
        <v>-5.5590773241376699E-2</v>
      </c>
      <c r="L218" s="2">
        <v>-0.63224102701589602</v>
      </c>
      <c r="M218" t="s">
        <v>440</v>
      </c>
      <c r="O218" s="15" t="s">
        <v>536</v>
      </c>
      <c r="P218" s="4">
        <v>0.28534704370179897</v>
      </c>
      <c r="Q218" s="4">
        <v>5.0407781167987795E-4</v>
      </c>
      <c r="R218" s="4">
        <v>1.43837113358525E-4</v>
      </c>
      <c r="S218" s="4">
        <v>9.1821999459203597E-4</v>
      </c>
      <c r="T218" t="s">
        <v>438</v>
      </c>
    </row>
    <row r="219" spans="1:20" x14ac:dyDescent="0.35">
      <c r="A219" s="15" t="s">
        <v>641</v>
      </c>
      <c r="B219" s="4">
        <v>0.23706896551724099</v>
      </c>
      <c r="C219" s="4">
        <v>5.85725934591905E-4</v>
      </c>
      <c r="D219" s="4">
        <v>1.3885744139032201E-4</v>
      </c>
      <c r="E219" s="4">
        <v>1.02389452650996E-3</v>
      </c>
      <c r="F219" s="8" t="s">
        <v>448</v>
      </c>
      <c r="H219" s="83" t="s">
        <v>756</v>
      </c>
      <c r="I219" s="2">
        <v>-0.69827388274515201</v>
      </c>
      <c r="J219" s="2">
        <v>-5.47103986121402E-2</v>
      </c>
      <c r="K219" s="2">
        <v>-5.5969761995412398E-2</v>
      </c>
      <c r="L219" s="2">
        <v>-0.63655131494775696</v>
      </c>
      <c r="M219" t="s">
        <v>440</v>
      </c>
      <c r="O219" s="15" t="s">
        <v>738</v>
      </c>
      <c r="P219" s="4">
        <v>0.26478149100257098</v>
      </c>
      <c r="Q219" s="4">
        <v>5.4245130159461799E-4</v>
      </c>
      <c r="R219" s="4">
        <v>1.4363106443250799E-4</v>
      </c>
      <c r="S219" s="4">
        <v>9.1690463001528903E-4</v>
      </c>
      <c r="T219" t="s">
        <v>438</v>
      </c>
    </row>
    <row r="220" spans="1:20" x14ac:dyDescent="0.35">
      <c r="A220" s="15" t="s">
        <v>506</v>
      </c>
      <c r="B220" s="4">
        <v>0.232758620689655</v>
      </c>
      <c r="C220" s="4">
        <v>5.9111227454471701E-4</v>
      </c>
      <c r="D220" s="4">
        <v>1.37586477695753E-4</v>
      </c>
      <c r="E220" s="4">
        <v>1.0145228086010599E-3</v>
      </c>
      <c r="F220" s="8" t="s">
        <v>448</v>
      </c>
      <c r="H220" s="83" t="s">
        <v>588</v>
      </c>
      <c r="I220" s="2">
        <v>-0.70621603124396204</v>
      </c>
      <c r="J220" s="2">
        <v>-5.5093423883041899E-2</v>
      </c>
      <c r="K220" s="2">
        <v>-5.6348750749448E-2</v>
      </c>
      <c r="L220" s="2">
        <v>-0.64086160287961702</v>
      </c>
      <c r="M220" t="s">
        <v>440</v>
      </c>
      <c r="O220" s="15" t="s">
        <v>757</v>
      </c>
      <c r="P220" s="4">
        <v>0.25964010282776401</v>
      </c>
      <c r="Q220" s="4">
        <v>5.3653382755750295E-4</v>
      </c>
      <c r="R220" s="4">
        <v>1.3930569815760399E-4</v>
      </c>
      <c r="S220" s="4">
        <v>8.8929257840485599E-4</v>
      </c>
      <c r="T220" t="s">
        <v>438</v>
      </c>
    </row>
    <row r="221" spans="1:20" x14ac:dyDescent="0.35">
      <c r="A221" s="15" t="s">
        <v>753</v>
      </c>
      <c r="B221" s="4">
        <v>0.24137931034482801</v>
      </c>
      <c r="C221" s="4">
        <v>5.6880809716916602E-4</v>
      </c>
      <c r="D221" s="4">
        <v>1.3729850621324699E-4</v>
      </c>
      <c r="E221" s="4">
        <v>1.01239939035443E-3</v>
      </c>
      <c r="F221" s="8" t="s">
        <v>438</v>
      </c>
      <c r="H221" s="83" t="s">
        <v>535</v>
      </c>
      <c r="I221" s="2">
        <v>-0.71415817974277196</v>
      </c>
      <c r="J221" s="2">
        <v>-5.5476449153943501E-2</v>
      </c>
      <c r="K221" s="2">
        <v>-5.6727739503483601E-2</v>
      </c>
      <c r="L221" s="2">
        <v>-0.64517189081147797</v>
      </c>
      <c r="M221" t="s">
        <v>440</v>
      </c>
      <c r="O221" s="15" t="s">
        <v>734</v>
      </c>
      <c r="P221" s="4">
        <v>0.25706940874035999</v>
      </c>
      <c r="Q221" s="4">
        <v>5.32784781286031E-4</v>
      </c>
      <c r="R221" s="4">
        <v>1.36962668711062E-4</v>
      </c>
      <c r="S221" s="4">
        <v>8.7433526707193104E-4</v>
      </c>
      <c r="T221" t="s">
        <v>440</v>
      </c>
    </row>
    <row r="222" spans="1:20" x14ac:dyDescent="0.35">
      <c r="A222" s="15" t="s">
        <v>758</v>
      </c>
      <c r="B222" s="4">
        <v>0.20689655172413801</v>
      </c>
      <c r="C222" s="4">
        <v>6.6334494550808704E-4</v>
      </c>
      <c r="D222" s="4">
        <v>1.3724378182925899E-4</v>
      </c>
      <c r="E222" s="4">
        <v>1.0119958686081599E-3</v>
      </c>
      <c r="F222" s="8" t="s">
        <v>448</v>
      </c>
      <c r="H222" s="83" t="s">
        <v>736</v>
      </c>
      <c r="I222" s="2">
        <v>-0.72210032824158199</v>
      </c>
      <c r="J222" s="2">
        <v>-5.58594744248452E-2</v>
      </c>
      <c r="K222" s="2">
        <v>-5.71067282575193E-2</v>
      </c>
      <c r="L222" s="2">
        <v>-0.64948217874333902</v>
      </c>
      <c r="M222" t="s">
        <v>448</v>
      </c>
      <c r="O222" s="15" t="s">
        <v>462</v>
      </c>
      <c r="P222" s="4">
        <v>0.23393316195372801</v>
      </c>
      <c r="Q222" s="4">
        <v>5.8152855360674204E-4</v>
      </c>
      <c r="R222" s="4">
        <v>1.3603881331160299E-4</v>
      </c>
      <c r="S222" s="4">
        <v>8.6843760630769904E-4</v>
      </c>
      <c r="T222" t="s">
        <v>440</v>
      </c>
    </row>
    <row r="223" spans="1:20" x14ac:dyDescent="0.35">
      <c r="A223" s="15" t="s">
        <v>759</v>
      </c>
      <c r="B223" s="4">
        <v>0.17456896551724099</v>
      </c>
      <c r="C223" s="4">
        <v>7.8050940890904603E-4</v>
      </c>
      <c r="D223" s="4">
        <v>1.36252720089726E-4</v>
      </c>
      <c r="E223" s="4">
        <v>1.00468806658919E-3</v>
      </c>
      <c r="F223" s="8" t="s">
        <v>438</v>
      </c>
      <c r="H223" s="83" t="s">
        <v>674</v>
      </c>
      <c r="I223" s="2">
        <v>-0.73004247674039202</v>
      </c>
      <c r="J223" s="2">
        <v>-5.6242499695746899E-2</v>
      </c>
      <c r="K223" s="2">
        <v>-5.7485717011554902E-2</v>
      </c>
      <c r="L223" s="2">
        <v>-0.65379246667519897</v>
      </c>
      <c r="M223" t="s">
        <v>440</v>
      </c>
      <c r="O223" s="15" t="s">
        <v>760</v>
      </c>
      <c r="P223" s="4">
        <v>0.236503856041131</v>
      </c>
      <c r="Q223" s="4">
        <v>5.7124957741428904E-4</v>
      </c>
      <c r="R223" s="4">
        <v>1.3510272782034599E-4</v>
      </c>
      <c r="S223" s="4">
        <v>8.6246187171007003E-4</v>
      </c>
      <c r="T223" t="s">
        <v>438</v>
      </c>
    </row>
    <row r="224" spans="1:20" x14ac:dyDescent="0.35">
      <c r="A224" s="15" t="s">
        <v>541</v>
      </c>
      <c r="B224" s="4">
        <v>0.23060344827586199</v>
      </c>
      <c r="C224" s="4">
        <v>5.86956573882237E-4</v>
      </c>
      <c r="D224" s="4">
        <v>1.3535420992543E-4</v>
      </c>
      <c r="E224" s="4">
        <v>9.9806271306095607E-4</v>
      </c>
      <c r="F224" s="8" t="s">
        <v>448</v>
      </c>
      <c r="H224" s="83" t="s">
        <v>627</v>
      </c>
      <c r="I224" s="2">
        <v>-0.73798462523920205</v>
      </c>
      <c r="J224" s="2">
        <v>-5.6625524966648501E-2</v>
      </c>
      <c r="K224" s="2">
        <v>-5.7864705765590503E-2</v>
      </c>
      <c r="L224" s="2">
        <v>-0.65810275460706003</v>
      </c>
      <c r="M224" t="s">
        <v>448</v>
      </c>
      <c r="O224" s="15" t="s">
        <v>639</v>
      </c>
      <c r="P224" s="4">
        <v>0.27763496143958899</v>
      </c>
      <c r="Q224" s="4">
        <v>4.8328309761470802E-4</v>
      </c>
      <c r="R224" s="4">
        <v>1.3417628417066501E-4</v>
      </c>
      <c r="S224" s="4">
        <v>8.5654768820667897E-4</v>
      </c>
      <c r="T224" t="s">
        <v>438</v>
      </c>
    </row>
    <row r="225" spans="1:20" x14ac:dyDescent="0.35">
      <c r="A225" s="15" t="s">
        <v>721</v>
      </c>
      <c r="B225" s="4">
        <v>0.25215517241379298</v>
      </c>
      <c r="C225" s="4">
        <v>5.3656115654396005E-4</v>
      </c>
      <c r="D225" s="4">
        <v>1.35296670938887E-4</v>
      </c>
      <c r="E225" s="4">
        <v>9.9763843725122993E-4</v>
      </c>
      <c r="F225" s="8" t="s">
        <v>438</v>
      </c>
      <c r="H225" s="83" t="s">
        <v>761</v>
      </c>
      <c r="I225" s="2">
        <v>-0.74592677373801197</v>
      </c>
      <c r="J225" s="2">
        <v>-5.70085502375502E-2</v>
      </c>
      <c r="K225" s="2">
        <v>-5.8243694519626202E-2</v>
      </c>
      <c r="L225" s="2">
        <v>-0.66241304253891997</v>
      </c>
      <c r="M225" t="s">
        <v>448</v>
      </c>
      <c r="O225" s="15" t="s">
        <v>753</v>
      </c>
      <c r="P225" s="4">
        <v>0.26221079691516702</v>
      </c>
      <c r="Q225" s="4">
        <v>5.1150730285605796E-4</v>
      </c>
      <c r="R225" s="4">
        <v>1.3412273750981499E-4</v>
      </c>
      <c r="S225" s="4">
        <v>8.56205859776673E-4</v>
      </c>
      <c r="T225" t="s">
        <v>440</v>
      </c>
    </row>
    <row r="226" spans="1:20" x14ac:dyDescent="0.35">
      <c r="A226" s="15" t="s">
        <v>762</v>
      </c>
      <c r="B226" s="4">
        <v>0.21551724137931</v>
      </c>
      <c r="C226" s="4">
        <v>6.2365079499032195E-4</v>
      </c>
      <c r="D226" s="4">
        <v>1.34407498920328E-4</v>
      </c>
      <c r="E226" s="4">
        <v>9.9108194050311006E-4</v>
      </c>
      <c r="F226" s="8" t="s">
        <v>438</v>
      </c>
      <c r="H226" s="83" t="s">
        <v>724</v>
      </c>
      <c r="I226" s="2">
        <v>-0.753868922236832</v>
      </c>
      <c r="J226" s="2">
        <v>-5.7391575508451899E-2</v>
      </c>
      <c r="K226" s="2">
        <v>-5.8622683273661803E-2</v>
      </c>
      <c r="L226" s="2">
        <v>-0.66672333047078103</v>
      </c>
      <c r="M226" t="s">
        <v>440</v>
      </c>
      <c r="O226" s="15" t="s">
        <v>559</v>
      </c>
      <c r="P226" s="4">
        <v>0.27506426735218498</v>
      </c>
      <c r="Q226" s="4">
        <v>4.8661319444594399E-4</v>
      </c>
      <c r="R226" s="4">
        <v>1.3384990181418001E-4</v>
      </c>
      <c r="S226" s="4">
        <v>8.5446414524194302E-4</v>
      </c>
      <c r="T226" t="s">
        <v>440</v>
      </c>
    </row>
    <row r="227" spans="1:20" x14ac:dyDescent="0.35">
      <c r="A227" s="15" t="s">
        <v>763</v>
      </c>
      <c r="B227" s="4">
        <v>0.23491379310344801</v>
      </c>
      <c r="C227" s="4">
        <v>5.6680174253639502E-4</v>
      </c>
      <c r="D227" s="4">
        <v>1.33149547276869E-4</v>
      </c>
      <c r="E227" s="4">
        <v>9.8180616968769098E-4</v>
      </c>
      <c r="F227" s="8" t="s">
        <v>438</v>
      </c>
      <c r="H227" s="83" t="s">
        <v>626</v>
      </c>
      <c r="I227" s="2">
        <v>-0.76181107073564203</v>
      </c>
      <c r="J227" s="2">
        <v>-5.7774600779353501E-2</v>
      </c>
      <c r="K227" s="2">
        <v>-5.9001672027697398E-2</v>
      </c>
      <c r="L227" s="2">
        <v>-0.67103361840264097</v>
      </c>
      <c r="M227" t="s">
        <v>440</v>
      </c>
      <c r="O227" s="15" t="s">
        <v>591</v>
      </c>
      <c r="P227" s="4">
        <v>0.20822622107969199</v>
      </c>
      <c r="Q227" s="4">
        <v>6.4278271451280401E-4</v>
      </c>
      <c r="R227" s="4">
        <v>1.33844215618347E-4</v>
      </c>
      <c r="S227" s="4">
        <v>8.54427845996326E-4</v>
      </c>
      <c r="T227" t="s">
        <v>440</v>
      </c>
    </row>
    <row r="228" spans="1:20" x14ac:dyDescent="0.35">
      <c r="A228" s="15" t="s">
        <v>717</v>
      </c>
      <c r="B228" s="4">
        <v>0.226293103448276</v>
      </c>
      <c r="C228" s="4">
        <v>5.7230178024293601E-4</v>
      </c>
      <c r="D228" s="4">
        <v>1.29507945960147E-4</v>
      </c>
      <c r="E228" s="4">
        <v>9.5495405705627902E-4</v>
      </c>
      <c r="F228" s="8" t="s">
        <v>448</v>
      </c>
      <c r="H228" s="83" t="s">
        <v>633</v>
      </c>
      <c r="I228" s="2">
        <v>-0.76975321923445195</v>
      </c>
      <c r="J228" s="2">
        <v>-5.81576260502552E-2</v>
      </c>
      <c r="K228" s="2">
        <v>-5.9380660781733E-2</v>
      </c>
      <c r="L228" s="2">
        <v>-0.67534390633450203</v>
      </c>
      <c r="M228" t="s">
        <v>440</v>
      </c>
      <c r="O228" s="15" t="s">
        <v>764</v>
      </c>
      <c r="P228" s="4">
        <v>0.236503856041131</v>
      </c>
      <c r="Q228" s="4">
        <v>5.5874945439357896E-4</v>
      </c>
      <c r="R228" s="4">
        <v>1.3214640052495999E-4</v>
      </c>
      <c r="S228" s="4">
        <v>8.4358942099273899E-4</v>
      </c>
      <c r="T228" t="s">
        <v>440</v>
      </c>
    </row>
    <row r="229" spans="1:20" x14ac:dyDescent="0.35">
      <c r="A229" s="15" t="s">
        <v>658</v>
      </c>
      <c r="B229" s="4">
        <v>0.25215517241379298</v>
      </c>
      <c r="C229" s="4">
        <v>5.1341589912717303E-4</v>
      </c>
      <c r="D229" s="4">
        <v>1.2946047456439499E-4</v>
      </c>
      <c r="E229" s="4">
        <v>9.5460401674306295E-4</v>
      </c>
      <c r="F229" s="8" t="s">
        <v>438</v>
      </c>
      <c r="H229" s="83" t="s">
        <v>765</v>
      </c>
      <c r="I229" s="2">
        <v>-0.77769536773326198</v>
      </c>
      <c r="J229" s="2">
        <v>-5.8540651321156802E-2</v>
      </c>
      <c r="K229" s="2">
        <v>-5.9759649535768698E-2</v>
      </c>
      <c r="L229" s="2">
        <v>-0.67965419426636298</v>
      </c>
      <c r="M229" t="s">
        <v>440</v>
      </c>
      <c r="O229" s="15" t="s">
        <v>766</v>
      </c>
      <c r="P229" s="4">
        <v>0.26221079691516702</v>
      </c>
      <c r="Q229" s="4">
        <v>5.0332482572618695E-4</v>
      </c>
      <c r="R229" s="4">
        <v>1.3197720366085099E-4</v>
      </c>
      <c r="S229" s="4">
        <v>8.4250931072064601E-4</v>
      </c>
      <c r="T229" t="s">
        <v>438</v>
      </c>
    </row>
    <row r="230" spans="1:20" x14ac:dyDescent="0.35">
      <c r="A230" s="15" t="s">
        <v>767</v>
      </c>
      <c r="B230" s="4">
        <v>0.19612068965517199</v>
      </c>
      <c r="C230" s="4">
        <v>6.5929462148488704E-4</v>
      </c>
      <c r="D230" s="4">
        <v>1.2930131585156199E-4</v>
      </c>
      <c r="E230" s="4">
        <v>9.5343042652503503E-4</v>
      </c>
      <c r="F230" s="8" t="s">
        <v>438</v>
      </c>
      <c r="H230" s="83" t="s">
        <v>567</v>
      </c>
      <c r="I230" s="2">
        <v>-0.78563751623207201</v>
      </c>
      <c r="J230" s="2">
        <v>-5.8923676592058501E-2</v>
      </c>
      <c r="K230" s="2">
        <v>-6.01386382898043E-2</v>
      </c>
      <c r="L230" s="2">
        <v>-0.68396448219822303</v>
      </c>
      <c r="M230" t="s">
        <v>440</v>
      </c>
      <c r="O230" s="15" t="s">
        <v>719</v>
      </c>
      <c r="P230" s="4">
        <v>0.23393316195372801</v>
      </c>
      <c r="Q230" s="4">
        <v>5.63321680688017E-4</v>
      </c>
      <c r="R230" s="4">
        <v>1.3177962196043601E-4</v>
      </c>
      <c r="S230" s="4">
        <v>8.4124799878486898E-4</v>
      </c>
      <c r="T230" t="s">
        <v>438</v>
      </c>
    </row>
    <row r="231" spans="1:20" x14ac:dyDescent="0.35">
      <c r="A231" s="15" t="s">
        <v>768</v>
      </c>
      <c r="B231" s="4">
        <v>0.23706896551724099</v>
      </c>
      <c r="C231" s="4">
        <v>5.4464516810352704E-4</v>
      </c>
      <c r="D231" s="4">
        <v>1.2911846657626699E-4</v>
      </c>
      <c r="E231" s="4">
        <v>9.5208214896586301E-4</v>
      </c>
      <c r="F231" s="8" t="s">
        <v>448</v>
      </c>
      <c r="H231" s="83" t="s">
        <v>749</v>
      </c>
      <c r="I231" s="2">
        <v>-0.79357966473088204</v>
      </c>
      <c r="J231" s="2">
        <v>-5.93067018629602E-2</v>
      </c>
      <c r="K231" s="2">
        <v>-6.0517627043839901E-2</v>
      </c>
      <c r="L231" s="2">
        <v>-0.68827477013008398</v>
      </c>
      <c r="M231" t="s">
        <v>440</v>
      </c>
      <c r="O231" s="15" t="s">
        <v>723</v>
      </c>
      <c r="P231" s="4">
        <v>0.25192802056555302</v>
      </c>
      <c r="Q231" s="4">
        <v>5.1986379542410903E-4</v>
      </c>
      <c r="R231" s="4">
        <v>1.3096825694489101E-4</v>
      </c>
      <c r="S231" s="4">
        <v>8.3606844836988997E-4</v>
      </c>
      <c r="T231" t="s">
        <v>438</v>
      </c>
    </row>
    <row r="232" spans="1:20" x14ac:dyDescent="0.35">
      <c r="A232" s="15" t="s">
        <v>569</v>
      </c>
      <c r="B232" s="4">
        <v>0.21767241379310301</v>
      </c>
      <c r="C232" s="4">
        <v>5.9296496472103003E-4</v>
      </c>
      <c r="D232" s="4">
        <v>1.2907211516556899E-4</v>
      </c>
      <c r="E232" s="4">
        <v>9.5174036709782302E-4</v>
      </c>
      <c r="F232" s="8" t="s">
        <v>438</v>
      </c>
      <c r="H232" s="83" t="s">
        <v>769</v>
      </c>
      <c r="I232" s="2">
        <v>-0.80152181322969196</v>
      </c>
      <c r="J232" s="2">
        <v>-5.9689727133861802E-2</v>
      </c>
      <c r="K232" s="2">
        <v>-6.08966157978756E-2</v>
      </c>
      <c r="L232" s="2">
        <v>-0.69258505806194404</v>
      </c>
      <c r="M232" t="s">
        <v>448</v>
      </c>
      <c r="O232" s="15" t="s">
        <v>755</v>
      </c>
      <c r="P232" s="4">
        <v>0.22879177377891999</v>
      </c>
      <c r="Q232" s="4">
        <v>5.6647965305241504E-4</v>
      </c>
      <c r="R232" s="4">
        <v>1.29605884631529E-4</v>
      </c>
      <c r="S232" s="4">
        <v>8.2737140579862195E-4</v>
      </c>
      <c r="T232" t="s">
        <v>440</v>
      </c>
    </row>
    <row r="233" spans="1:20" x14ac:dyDescent="0.35">
      <c r="A233" s="15" t="s">
        <v>770</v>
      </c>
      <c r="B233" s="4">
        <v>0.24137931034482801</v>
      </c>
      <c r="C233" s="4">
        <v>5.3379747784505402E-4</v>
      </c>
      <c r="D233" s="4">
        <v>1.2884766706604801E-4</v>
      </c>
      <c r="E233" s="4">
        <v>9.5008535186576399E-4</v>
      </c>
      <c r="F233" s="8" t="s">
        <v>448</v>
      </c>
      <c r="H233" s="83" t="s">
        <v>771</v>
      </c>
      <c r="I233" s="2">
        <v>-0.80946396172850199</v>
      </c>
      <c r="J233" s="2">
        <v>-6.0072752404763501E-2</v>
      </c>
      <c r="K233" s="2">
        <v>-6.1275604551911202E-2</v>
      </c>
      <c r="L233" s="2">
        <v>-0.69689534599380498</v>
      </c>
      <c r="M233" t="s">
        <v>448</v>
      </c>
      <c r="O233" s="15" t="s">
        <v>498</v>
      </c>
      <c r="P233" s="4">
        <v>0.30334190231362501</v>
      </c>
      <c r="Q233" s="4">
        <v>4.2424600985062002E-4</v>
      </c>
      <c r="R233" s="4">
        <v>1.28691591677052E-4</v>
      </c>
      <c r="S233" s="4">
        <v>8.2153478928071897E-4</v>
      </c>
      <c r="T233" t="s">
        <v>438</v>
      </c>
    </row>
    <row r="234" spans="1:20" x14ac:dyDescent="0.35">
      <c r="A234" s="15" t="s">
        <v>624</v>
      </c>
      <c r="B234" s="4">
        <v>0.24137931034482801</v>
      </c>
      <c r="C234" s="4">
        <v>5.1340932467689804E-4</v>
      </c>
      <c r="D234" s="4">
        <v>1.23926388715113E-4</v>
      </c>
      <c r="E234" s="4">
        <v>9.1379727168438196E-4</v>
      </c>
      <c r="F234" s="8" t="s">
        <v>448</v>
      </c>
      <c r="H234" s="83" t="s">
        <v>772</v>
      </c>
      <c r="I234" s="2">
        <v>-0.81740611022731202</v>
      </c>
      <c r="J234" s="2">
        <v>-6.04557776756652E-2</v>
      </c>
      <c r="K234" s="2">
        <v>-6.1654593305946803E-2</v>
      </c>
      <c r="L234" s="2">
        <v>-0.70120563392566504</v>
      </c>
      <c r="M234" t="s">
        <v>448</v>
      </c>
      <c r="O234" s="15" t="s">
        <v>552</v>
      </c>
      <c r="P234" s="4">
        <v>0.23907455012853501</v>
      </c>
      <c r="Q234" s="4">
        <v>5.3817017114904397E-4</v>
      </c>
      <c r="R234" s="4">
        <v>1.28662791560054E-4</v>
      </c>
      <c r="S234" s="4">
        <v>8.2135093656943701E-4</v>
      </c>
      <c r="T234" t="s">
        <v>440</v>
      </c>
    </row>
    <row r="235" spans="1:20" x14ac:dyDescent="0.35">
      <c r="A235" s="15" t="s">
        <v>656</v>
      </c>
      <c r="B235" s="4">
        <v>0.23491379310344801</v>
      </c>
      <c r="C235" s="4">
        <v>5.2094839036479E-4</v>
      </c>
      <c r="D235" s="4">
        <v>1.2237796239172901E-4</v>
      </c>
      <c r="E235" s="4">
        <v>9.02379624770084E-4</v>
      </c>
      <c r="F235" s="8" t="s">
        <v>438</v>
      </c>
      <c r="H235" s="83" t="s">
        <v>773</v>
      </c>
      <c r="I235" s="2">
        <v>-0.82534825872612205</v>
      </c>
      <c r="J235" s="2">
        <v>-6.0838802946566801E-2</v>
      </c>
      <c r="K235" s="2">
        <v>-6.2033582059982502E-2</v>
      </c>
      <c r="L235" s="2">
        <v>-0.70551592185752598</v>
      </c>
      <c r="M235" t="s">
        <v>440</v>
      </c>
      <c r="O235" s="15" t="s">
        <v>774</v>
      </c>
      <c r="P235" s="4">
        <v>0.24421593830334201</v>
      </c>
      <c r="Q235" s="4">
        <v>5.2424715626088101E-4</v>
      </c>
      <c r="R235" s="4">
        <v>1.2802951116910999E-4</v>
      </c>
      <c r="S235" s="4">
        <v>8.1730823365660198E-4</v>
      </c>
      <c r="T235" t="s">
        <v>440</v>
      </c>
    </row>
    <row r="236" spans="1:20" x14ac:dyDescent="0.35">
      <c r="A236" s="15" t="s">
        <v>775</v>
      </c>
      <c r="B236" s="4">
        <v>0.23060344827586199</v>
      </c>
      <c r="C236" s="4">
        <v>5.2614362841921995E-4</v>
      </c>
      <c r="D236" s="4">
        <v>1.21330535001846E-4</v>
      </c>
      <c r="E236" s="4">
        <v>8.9465619878240001E-4</v>
      </c>
      <c r="F236" s="8" t="s">
        <v>448</v>
      </c>
      <c r="H236" s="83" t="s">
        <v>681</v>
      </c>
      <c r="I236" s="2">
        <v>-0.83329040722493197</v>
      </c>
      <c r="J236" s="2">
        <v>-6.1221828217468501E-2</v>
      </c>
      <c r="K236" s="2">
        <v>-6.2412570814018097E-2</v>
      </c>
      <c r="L236" s="2">
        <v>-0.70982620978938704</v>
      </c>
      <c r="M236" t="s">
        <v>448</v>
      </c>
      <c r="O236" s="15" t="s">
        <v>714</v>
      </c>
      <c r="P236" s="4">
        <v>0.29305912596401001</v>
      </c>
      <c r="Q236" s="4">
        <v>4.3622215184952698E-4</v>
      </c>
      <c r="R236" s="4">
        <v>1.27838882547162E-4</v>
      </c>
      <c r="S236" s="4">
        <v>8.1609130842689699E-4</v>
      </c>
      <c r="T236" t="s">
        <v>440</v>
      </c>
    </row>
    <row r="237" spans="1:20" x14ac:dyDescent="0.35">
      <c r="A237" s="15" t="s">
        <v>557</v>
      </c>
      <c r="B237" s="4">
        <v>0.21551724137931</v>
      </c>
      <c r="C237" s="4">
        <v>5.6227505756296697E-4</v>
      </c>
      <c r="D237" s="4">
        <v>1.21179969302364E-4</v>
      </c>
      <c r="E237" s="4">
        <v>8.9354597095422797E-4</v>
      </c>
      <c r="F237" s="8" t="s">
        <v>448</v>
      </c>
      <c r="H237" s="83" t="s">
        <v>481</v>
      </c>
      <c r="I237" s="2">
        <v>-0.841232555723742</v>
      </c>
      <c r="J237" s="2">
        <v>-6.16048534883702E-2</v>
      </c>
      <c r="K237" s="2">
        <v>-6.2791559568053698E-2</v>
      </c>
      <c r="L237" s="2">
        <v>-0.71413649772124699</v>
      </c>
      <c r="M237" t="s">
        <v>440</v>
      </c>
      <c r="O237" s="15" t="s">
        <v>749</v>
      </c>
      <c r="P237" s="4">
        <v>0.24421593830334201</v>
      </c>
      <c r="Q237" s="4">
        <v>5.1964328153491298E-4</v>
      </c>
      <c r="R237" s="4">
        <v>1.26905171583076E-4</v>
      </c>
      <c r="S237" s="4">
        <v>8.1013073221416305E-4</v>
      </c>
      <c r="T237" t="s">
        <v>440</v>
      </c>
    </row>
    <row r="238" spans="1:20" x14ac:dyDescent="0.35">
      <c r="A238" s="15" t="s">
        <v>715</v>
      </c>
      <c r="B238" s="4">
        <v>0.22413793103448301</v>
      </c>
      <c r="C238" s="4">
        <v>5.38238672245771E-4</v>
      </c>
      <c r="D238" s="4">
        <v>1.20639702399914E-4</v>
      </c>
      <c r="E238" s="4">
        <v>8.8956219940598596E-4</v>
      </c>
      <c r="F238" s="8" t="s">
        <v>448</v>
      </c>
      <c r="H238" s="83" t="s">
        <v>776</v>
      </c>
      <c r="I238" s="2">
        <v>-0.84917470422255203</v>
      </c>
      <c r="J238" s="2">
        <v>-6.1987878759271801E-2</v>
      </c>
      <c r="K238" s="2">
        <v>-6.3170548322089307E-2</v>
      </c>
      <c r="L238" s="2">
        <v>-0.71844678565310804</v>
      </c>
      <c r="M238" t="s">
        <v>440</v>
      </c>
      <c r="O238" s="15" t="s">
        <v>499</v>
      </c>
      <c r="P238" s="4">
        <v>0.26992287917737801</v>
      </c>
      <c r="Q238" s="4">
        <v>4.60911302348203E-4</v>
      </c>
      <c r="R238" s="4">
        <v>1.2441050577522201E-4</v>
      </c>
      <c r="S238" s="4">
        <v>7.9420541244715995E-4</v>
      </c>
      <c r="T238" t="s">
        <v>440</v>
      </c>
    </row>
    <row r="239" spans="1:20" x14ac:dyDescent="0.35">
      <c r="A239" s="15" t="s">
        <v>777</v>
      </c>
      <c r="B239" s="4">
        <v>0.21551724137931</v>
      </c>
      <c r="C239" s="4">
        <v>5.5171278987150196E-4</v>
      </c>
      <c r="D239" s="4">
        <v>1.1890361850678899E-4</v>
      </c>
      <c r="E239" s="4">
        <v>8.7676081996290603E-4</v>
      </c>
      <c r="F239" s="8" t="s">
        <v>438</v>
      </c>
      <c r="H239" s="83" t="s">
        <v>778</v>
      </c>
      <c r="I239" s="2">
        <v>-0.85711685272136195</v>
      </c>
      <c r="J239" s="2">
        <v>-6.23709040301735E-2</v>
      </c>
      <c r="K239" s="2">
        <v>-6.3549537076124998E-2</v>
      </c>
      <c r="L239" s="2">
        <v>-0.72275707358496799</v>
      </c>
      <c r="M239" t="s">
        <v>440</v>
      </c>
      <c r="O239" s="15" t="s">
        <v>777</v>
      </c>
      <c r="P239" s="4">
        <v>0.25449871465295598</v>
      </c>
      <c r="Q239" s="4">
        <v>4.8540083675159302E-4</v>
      </c>
      <c r="R239" s="4">
        <v>1.2353388904475001E-4</v>
      </c>
      <c r="S239" s="4">
        <v>7.88609311477677E-4</v>
      </c>
      <c r="T239" t="s">
        <v>438</v>
      </c>
    </row>
    <row r="240" spans="1:20" x14ac:dyDescent="0.35">
      <c r="A240" s="15" t="s">
        <v>779</v>
      </c>
      <c r="B240" s="4">
        <v>0.226293103448276</v>
      </c>
      <c r="C240" s="4">
        <v>5.1073526388007199E-4</v>
      </c>
      <c r="D240" s="4">
        <v>1.15575867903896E-4</v>
      </c>
      <c r="E240" s="4">
        <v>8.5222295152908298E-4</v>
      </c>
      <c r="F240" s="8" t="s">
        <v>438</v>
      </c>
      <c r="H240" s="83" t="s">
        <v>780</v>
      </c>
      <c r="I240" s="2">
        <v>-0.86505900122017199</v>
      </c>
      <c r="J240" s="2">
        <v>-6.2753929301075206E-2</v>
      </c>
      <c r="K240" s="2">
        <v>-6.3928525830160607E-2</v>
      </c>
      <c r="L240" s="2">
        <v>-0.72706736151682905</v>
      </c>
      <c r="M240" t="s">
        <v>448</v>
      </c>
      <c r="O240" s="15" t="s">
        <v>715</v>
      </c>
      <c r="P240" s="4">
        <v>0.25449871465295598</v>
      </c>
      <c r="Q240" s="4">
        <v>4.8443423822345198E-4</v>
      </c>
      <c r="R240" s="4">
        <v>1.23287890961753E-4</v>
      </c>
      <c r="S240" s="4">
        <v>7.8703892151944397E-4</v>
      </c>
      <c r="T240" t="s">
        <v>440</v>
      </c>
    </row>
    <row r="241" spans="1:20" x14ac:dyDescent="0.35">
      <c r="A241" s="15" t="s">
        <v>738</v>
      </c>
      <c r="B241" s="4">
        <v>0.23491379310344801</v>
      </c>
      <c r="C241" s="4">
        <v>4.8222931750898599E-4</v>
      </c>
      <c r="D241" s="4">
        <v>1.1328231812172301E-4</v>
      </c>
      <c r="E241" s="4">
        <v>8.3531098019552297E-4</v>
      </c>
      <c r="F241" s="8" t="s">
        <v>438</v>
      </c>
      <c r="H241" s="83" t="s">
        <v>619</v>
      </c>
      <c r="I241" s="2">
        <v>-0.87300114971898202</v>
      </c>
      <c r="J241" s="2">
        <v>-6.3136954571976794E-2</v>
      </c>
      <c r="K241" s="2">
        <v>-6.4307514584196201E-2</v>
      </c>
      <c r="L241" s="2">
        <v>-0.73137764944868899</v>
      </c>
      <c r="M241" t="s">
        <v>448</v>
      </c>
      <c r="O241" s="15" t="s">
        <v>709</v>
      </c>
      <c r="P241" s="4">
        <v>0.26478149100257098</v>
      </c>
      <c r="Q241" s="4">
        <v>4.6125876703048501E-4</v>
      </c>
      <c r="R241" s="4">
        <v>1.2213278407233901E-4</v>
      </c>
      <c r="S241" s="4">
        <v>7.79665009342088E-4</v>
      </c>
      <c r="T241" t="s">
        <v>440</v>
      </c>
    </row>
    <row r="242" spans="1:20" x14ac:dyDescent="0.35">
      <c r="A242" s="15" t="s">
        <v>477</v>
      </c>
      <c r="B242" s="4">
        <v>0.22413793103448301</v>
      </c>
      <c r="C242" s="4">
        <v>4.9658869502194598E-4</v>
      </c>
      <c r="D242" s="4">
        <v>1.1130436267733299E-4</v>
      </c>
      <c r="E242" s="4">
        <v>8.2072611003722101E-4</v>
      </c>
      <c r="F242" s="8" t="s">
        <v>448</v>
      </c>
      <c r="H242" s="83" t="s">
        <v>781</v>
      </c>
      <c r="I242" s="2">
        <v>-0.88094329821779205</v>
      </c>
      <c r="J242" s="2">
        <v>-6.3519979842878493E-2</v>
      </c>
      <c r="K242" s="2">
        <v>-6.4686503338231893E-2</v>
      </c>
      <c r="L242" s="2">
        <v>-0.73568793738055005</v>
      </c>
      <c r="M242" t="s">
        <v>448</v>
      </c>
      <c r="O242" s="15" t="s">
        <v>711</v>
      </c>
      <c r="P242" s="4">
        <v>0.241645244215938</v>
      </c>
      <c r="Q242" s="4">
        <v>4.9487182114160602E-4</v>
      </c>
      <c r="R242" s="4">
        <v>1.1958342207535E-4</v>
      </c>
      <c r="S242" s="4">
        <v>7.6339052284530803E-4</v>
      </c>
      <c r="T242" t="s">
        <v>440</v>
      </c>
    </row>
    <row r="243" spans="1:20" x14ac:dyDescent="0.35">
      <c r="A243" s="15" t="s">
        <v>782</v>
      </c>
      <c r="B243" s="4">
        <v>0.21551724137931</v>
      </c>
      <c r="C243" s="4">
        <v>5.0513412123908905E-4</v>
      </c>
      <c r="D243" s="4">
        <v>1.0886511233601E-4</v>
      </c>
      <c r="E243" s="4">
        <v>8.0273978501019705E-4</v>
      </c>
      <c r="F243" s="8" t="s">
        <v>438</v>
      </c>
      <c r="H243" s="83" t="s">
        <v>783</v>
      </c>
      <c r="I243" s="2">
        <v>-0.88888544671660197</v>
      </c>
      <c r="J243" s="2">
        <v>-6.3903005113780206E-2</v>
      </c>
      <c r="K243" s="2">
        <v>-6.5065492092267502E-2</v>
      </c>
      <c r="L243" s="2">
        <v>-0.739998225312411</v>
      </c>
      <c r="M243" t="s">
        <v>440</v>
      </c>
      <c r="O243" s="15" t="s">
        <v>522</v>
      </c>
      <c r="P243" s="4">
        <v>0.24421593830334201</v>
      </c>
      <c r="Q243" s="4">
        <v>4.7729374463518001E-4</v>
      </c>
      <c r="R243" s="4">
        <v>1.16562739692396E-4</v>
      </c>
      <c r="S243" s="4">
        <v>7.4410724541727595E-4</v>
      </c>
      <c r="T243" t="s">
        <v>440</v>
      </c>
    </row>
    <row r="244" spans="1:20" x14ac:dyDescent="0.35">
      <c r="A244" s="15" t="s">
        <v>536</v>
      </c>
      <c r="B244" s="4">
        <v>0.20258620689655199</v>
      </c>
      <c r="C244" s="4">
        <v>5.3193142138883E-4</v>
      </c>
      <c r="D244" s="4">
        <v>1.07761968988254E-4</v>
      </c>
      <c r="E244" s="4">
        <v>7.9460552569781003E-4</v>
      </c>
      <c r="F244" s="8" t="s">
        <v>438</v>
      </c>
      <c r="H244" s="83" t="s">
        <v>497</v>
      </c>
      <c r="I244" s="2">
        <v>-0.896827595215412</v>
      </c>
      <c r="J244" s="2">
        <v>-6.4286030384681794E-2</v>
      </c>
      <c r="K244" s="2">
        <v>-6.5444480846303096E-2</v>
      </c>
      <c r="L244" s="2">
        <v>-0.74430851324427105</v>
      </c>
      <c r="M244" t="s">
        <v>448</v>
      </c>
      <c r="O244" s="15" t="s">
        <v>784</v>
      </c>
      <c r="P244" s="4">
        <v>0.24935732647814901</v>
      </c>
      <c r="Q244" s="4">
        <v>4.6188470498547801E-4</v>
      </c>
      <c r="R244" s="4">
        <v>1.1517433517632701E-4</v>
      </c>
      <c r="S244" s="4">
        <v>7.3524401980415899E-4</v>
      </c>
      <c r="T244" t="s">
        <v>438</v>
      </c>
    </row>
    <row r="245" spans="1:20" x14ac:dyDescent="0.35">
      <c r="A245" s="15" t="s">
        <v>597</v>
      </c>
      <c r="B245" s="4">
        <v>0.211206896551724</v>
      </c>
      <c r="C245" s="4">
        <v>5.0179639463593904E-4</v>
      </c>
      <c r="D245" s="4">
        <v>1.05982859211901E-4</v>
      </c>
      <c r="E245" s="4">
        <v>7.81486885862382E-4</v>
      </c>
      <c r="F245" s="8" t="s">
        <v>448</v>
      </c>
      <c r="H245" s="83" t="s">
        <v>740</v>
      </c>
      <c r="I245" s="2">
        <v>-0.90476974371422203</v>
      </c>
      <c r="J245" s="2">
        <v>-6.4669055655583493E-2</v>
      </c>
      <c r="K245" s="2">
        <v>-6.5823469600338705E-2</v>
      </c>
      <c r="L245" s="2">
        <v>-0.748618801176132</v>
      </c>
      <c r="M245" t="s">
        <v>448</v>
      </c>
      <c r="O245" s="15" t="s">
        <v>785</v>
      </c>
      <c r="P245" s="4">
        <v>0.236503856041131</v>
      </c>
      <c r="Q245" s="4">
        <v>4.7537944241679298E-4</v>
      </c>
      <c r="R245" s="4">
        <v>1.1242907121425399E-4</v>
      </c>
      <c r="S245" s="4">
        <v>7.1771894437995098E-4</v>
      </c>
      <c r="T245" t="s">
        <v>440</v>
      </c>
    </row>
    <row r="246" spans="1:20" x14ac:dyDescent="0.35">
      <c r="A246" s="15" t="s">
        <v>786</v>
      </c>
      <c r="B246" s="4">
        <v>0.198275862068966</v>
      </c>
      <c r="C246" s="4">
        <v>5.1731072620061298E-4</v>
      </c>
      <c r="D246" s="4">
        <v>1.02570230194949E-4</v>
      </c>
      <c r="E246" s="4">
        <v>7.5632314860436898E-4</v>
      </c>
      <c r="F246" s="8" t="s">
        <v>438</v>
      </c>
      <c r="H246" s="83" t="s">
        <v>787</v>
      </c>
      <c r="I246" s="2">
        <v>-0.91271189221303195</v>
      </c>
      <c r="J246" s="2">
        <v>-6.5052080926485206E-2</v>
      </c>
      <c r="K246" s="2">
        <v>-6.6202458354374397E-2</v>
      </c>
      <c r="L246" s="2">
        <v>-0.75292908910799194</v>
      </c>
      <c r="M246" t="s">
        <v>440</v>
      </c>
      <c r="O246" s="15" t="s">
        <v>658</v>
      </c>
      <c r="P246" s="4">
        <v>0.241645244215938</v>
      </c>
      <c r="Q246" s="4">
        <v>4.6358622282927699E-4</v>
      </c>
      <c r="R246" s="4">
        <v>1.12023406030725E-4</v>
      </c>
      <c r="S246" s="4">
        <v>7.1512927976607598E-4</v>
      </c>
      <c r="T246" t="s">
        <v>438</v>
      </c>
    </row>
    <row r="247" spans="1:20" x14ac:dyDescent="0.35">
      <c r="A247" s="15" t="s">
        <v>634</v>
      </c>
      <c r="B247" s="4">
        <v>0.20043103448275901</v>
      </c>
      <c r="C247" s="4">
        <v>5.1117780525619801E-4</v>
      </c>
      <c r="D247" s="4">
        <v>1.0245589631212599E-4</v>
      </c>
      <c r="E247" s="4">
        <v>7.5548008369084895E-4</v>
      </c>
      <c r="F247" s="8" t="s">
        <v>448</v>
      </c>
      <c r="H247" s="83" t="s">
        <v>590</v>
      </c>
      <c r="I247" s="2">
        <v>-0.92065404071184198</v>
      </c>
      <c r="J247" s="2">
        <v>-6.5435106197386794E-2</v>
      </c>
      <c r="K247" s="2">
        <v>-6.6581447108410005E-2</v>
      </c>
      <c r="L247" s="2">
        <v>-0.757239377039853</v>
      </c>
      <c r="M247" t="s">
        <v>440</v>
      </c>
      <c r="O247" s="15" t="s">
        <v>788</v>
      </c>
      <c r="P247" s="4">
        <v>0.23907455012853501</v>
      </c>
      <c r="Q247" s="4">
        <v>4.6024761561996001E-4</v>
      </c>
      <c r="R247" s="4">
        <v>1.10033491652073E-4</v>
      </c>
      <c r="S247" s="4">
        <v>7.0242616631127305E-4</v>
      </c>
      <c r="T247" t="s">
        <v>438</v>
      </c>
    </row>
    <row r="248" spans="1:20" x14ac:dyDescent="0.35">
      <c r="A248" s="15" t="s">
        <v>608</v>
      </c>
      <c r="B248" s="4">
        <v>0.20905172413793099</v>
      </c>
      <c r="C248" s="4">
        <v>4.8188677391582802E-4</v>
      </c>
      <c r="D248" s="4">
        <v>1.00739260926369E-4</v>
      </c>
      <c r="E248" s="4">
        <v>7.42822111904167E-4</v>
      </c>
      <c r="F248" s="8" t="s">
        <v>448</v>
      </c>
      <c r="H248" s="83" t="s">
        <v>789</v>
      </c>
      <c r="I248" s="2">
        <v>-0.92859618921065201</v>
      </c>
      <c r="J248" s="2">
        <v>-6.5818131468288493E-2</v>
      </c>
      <c r="K248" s="2">
        <v>-6.69604358624456E-2</v>
      </c>
      <c r="L248" s="2">
        <v>-0.76154966497171295</v>
      </c>
      <c r="M248" t="s">
        <v>440</v>
      </c>
      <c r="O248" s="15" t="s">
        <v>790</v>
      </c>
      <c r="P248" s="4">
        <v>0.25192802056555302</v>
      </c>
      <c r="Q248" s="4">
        <v>4.33343088952754E-4</v>
      </c>
      <c r="R248" s="4">
        <v>1.0917126662562899E-4</v>
      </c>
      <c r="S248" s="4">
        <v>6.9692193836459195E-4</v>
      </c>
      <c r="T248" t="s">
        <v>440</v>
      </c>
    </row>
    <row r="249" spans="1:20" x14ac:dyDescent="0.35">
      <c r="A249" s="15" t="s">
        <v>791</v>
      </c>
      <c r="B249" s="4">
        <v>0.21982758620689699</v>
      </c>
      <c r="C249" s="4">
        <v>4.3795361061665803E-4</v>
      </c>
      <c r="D249" s="4">
        <v>9.6274285092454994E-5</v>
      </c>
      <c r="E249" s="4">
        <v>7.0989867422902497E-4</v>
      </c>
      <c r="F249" s="8" t="s">
        <v>448</v>
      </c>
      <c r="H249" s="83" t="s">
        <v>670</v>
      </c>
      <c r="I249" s="2">
        <v>-0.93653833770946204</v>
      </c>
      <c r="J249" s="2">
        <v>-6.6201156739190206E-2</v>
      </c>
      <c r="K249" s="2">
        <v>-6.7339424616481305E-2</v>
      </c>
      <c r="L249" s="2">
        <v>-0.76585995290357101</v>
      </c>
      <c r="M249" t="s">
        <v>440</v>
      </c>
      <c r="O249" s="15" t="s">
        <v>792</v>
      </c>
      <c r="P249" s="4">
        <v>0.25192802056555302</v>
      </c>
      <c r="Q249" s="4">
        <v>4.30649032402613E-4</v>
      </c>
      <c r="R249" s="4">
        <v>1.0849255829166101E-4</v>
      </c>
      <c r="S249" s="4">
        <v>6.9258923487663395E-4</v>
      </c>
      <c r="T249" t="s">
        <v>440</v>
      </c>
    </row>
    <row r="250" spans="1:20" x14ac:dyDescent="0.35">
      <c r="A250" s="15" t="s">
        <v>793</v>
      </c>
      <c r="B250" s="4">
        <v>0.16810344827586199</v>
      </c>
      <c r="C250" s="4">
        <v>5.6552139203301199E-4</v>
      </c>
      <c r="D250" s="4">
        <v>9.5066096074514895E-5</v>
      </c>
      <c r="E250" s="4">
        <v>7.00989838591035E-4</v>
      </c>
      <c r="F250" s="8" t="s">
        <v>438</v>
      </c>
      <c r="H250" s="83" t="s">
        <v>503</v>
      </c>
      <c r="I250" s="2">
        <v>-0.94448048620827196</v>
      </c>
      <c r="J250" s="2">
        <v>-6.6584182010091794E-2</v>
      </c>
      <c r="K250" s="2">
        <v>-6.77184133705169E-2</v>
      </c>
      <c r="L250" s="2">
        <v>-0.77017024083543095</v>
      </c>
      <c r="M250" t="s">
        <v>440</v>
      </c>
      <c r="O250" s="15" t="s">
        <v>532</v>
      </c>
      <c r="P250" s="4">
        <v>0.22365038560411299</v>
      </c>
      <c r="Q250" s="4">
        <v>4.82450692956086E-4</v>
      </c>
      <c r="R250" s="4">
        <v>1.079002835146E-4</v>
      </c>
      <c r="S250" s="4">
        <v>6.8880830150074002E-4</v>
      </c>
      <c r="T250" t="s">
        <v>440</v>
      </c>
    </row>
    <row r="251" spans="1:20" x14ac:dyDescent="0.35">
      <c r="A251" s="15" t="s">
        <v>772</v>
      </c>
      <c r="B251" s="4">
        <v>0.20043103448275901</v>
      </c>
      <c r="C251" s="4">
        <v>4.7423868280006999E-4</v>
      </c>
      <c r="D251" s="4">
        <v>9.5052149785358796E-5</v>
      </c>
      <c r="E251" s="4">
        <v>7.0088700269697597E-4</v>
      </c>
      <c r="F251" s="8" t="s">
        <v>448</v>
      </c>
      <c r="H251" s="83" t="s">
        <v>794</v>
      </c>
      <c r="I251" s="2">
        <v>-0.95242263470708199</v>
      </c>
      <c r="J251" s="2">
        <v>-6.6967207280993493E-2</v>
      </c>
      <c r="K251" s="2">
        <v>-6.8097402124552495E-2</v>
      </c>
      <c r="L251" s="2">
        <v>-0.77448052876729101</v>
      </c>
      <c r="M251" t="s">
        <v>440</v>
      </c>
      <c r="O251" s="15" t="s">
        <v>705</v>
      </c>
      <c r="P251" s="4">
        <v>0.22365038560411299</v>
      </c>
      <c r="Q251" s="4">
        <v>4.7602275555871302E-4</v>
      </c>
      <c r="R251" s="4">
        <v>1.06462672837039E-4</v>
      </c>
      <c r="S251" s="4">
        <v>6.7963095611502003E-4</v>
      </c>
      <c r="T251" t="s">
        <v>440</v>
      </c>
    </row>
    <row r="252" spans="1:20" x14ac:dyDescent="0.35">
      <c r="A252" s="15" t="s">
        <v>795</v>
      </c>
      <c r="B252" s="4">
        <v>0.16163793103448301</v>
      </c>
      <c r="C252" s="4">
        <v>5.62739199570734E-4</v>
      </c>
      <c r="D252" s="4">
        <v>9.0959999930614296E-5</v>
      </c>
      <c r="E252" s="4">
        <v>6.7071267573272104E-4</v>
      </c>
      <c r="F252" s="8" t="s">
        <v>438</v>
      </c>
      <c r="H252" s="83" t="s">
        <v>582</v>
      </c>
      <c r="I252" s="2">
        <v>-0.96036478320589203</v>
      </c>
      <c r="J252" s="2">
        <v>-6.7350232551895206E-2</v>
      </c>
      <c r="K252" s="2">
        <v>-6.84763908785882E-2</v>
      </c>
      <c r="L252" s="2">
        <v>-0.77879081669915096</v>
      </c>
      <c r="M252" t="s">
        <v>440</v>
      </c>
      <c r="O252" s="15" t="s">
        <v>604</v>
      </c>
      <c r="P252" s="4">
        <v>0.23907455012853501</v>
      </c>
      <c r="Q252" s="4">
        <v>4.3922934584426698E-4</v>
      </c>
      <c r="R252" s="4">
        <v>1.05008558260969E-4</v>
      </c>
      <c r="S252" s="4">
        <v>6.70348253987601E-4</v>
      </c>
      <c r="T252" t="s">
        <v>440</v>
      </c>
    </row>
    <row r="253" spans="1:20" x14ac:dyDescent="0.35">
      <c r="A253" s="15" t="s">
        <v>707</v>
      </c>
      <c r="B253" s="4">
        <v>0.20689655172413801</v>
      </c>
      <c r="C253" s="4">
        <v>4.2968756932770899E-4</v>
      </c>
      <c r="D253" s="4">
        <v>8.8900876412629406E-5</v>
      </c>
      <c r="E253" s="4">
        <v>6.5552929572540604E-4</v>
      </c>
      <c r="F253" s="8" t="s">
        <v>448</v>
      </c>
      <c r="H253" s="83" t="s">
        <v>696</v>
      </c>
      <c r="I253" s="2">
        <v>-0.96830693170470195</v>
      </c>
      <c r="J253" s="2">
        <v>-6.7733257822796794E-2</v>
      </c>
      <c r="K253" s="2">
        <v>-6.8855379632623795E-2</v>
      </c>
      <c r="L253" s="2">
        <v>-0.78310110463102101</v>
      </c>
      <c r="M253" t="s">
        <v>440</v>
      </c>
      <c r="O253" s="15" t="s">
        <v>489</v>
      </c>
      <c r="P253" s="4">
        <v>0.236503856041131</v>
      </c>
      <c r="Q253" s="4">
        <v>4.4098537745098E-4</v>
      </c>
      <c r="R253" s="4">
        <v>1.04294742224911E-4</v>
      </c>
      <c r="S253" s="4">
        <v>6.6579143174982903E-4</v>
      </c>
      <c r="T253" t="s">
        <v>438</v>
      </c>
    </row>
    <row r="254" spans="1:20" x14ac:dyDescent="0.35">
      <c r="A254" s="15" t="s">
        <v>796</v>
      </c>
      <c r="B254" s="4">
        <v>0.170258620689655</v>
      </c>
      <c r="C254" s="4">
        <v>5.1563347389534098E-4</v>
      </c>
      <c r="D254" s="4">
        <v>8.7791044046836003E-5</v>
      </c>
      <c r="E254" s="4">
        <v>6.47345713532752E-4</v>
      </c>
      <c r="F254" s="8" t="s">
        <v>438</v>
      </c>
      <c r="H254" s="83" t="s">
        <v>797</v>
      </c>
      <c r="I254" s="2">
        <v>-0.97624908020351198</v>
      </c>
      <c r="J254" s="2">
        <v>-6.8116283093698493E-2</v>
      </c>
      <c r="K254" s="2">
        <v>-6.9234368386659403E-2</v>
      </c>
      <c r="L254" s="2">
        <v>-0.78741139256288095</v>
      </c>
      <c r="M254" t="s">
        <v>448</v>
      </c>
      <c r="O254" s="15" t="s">
        <v>798</v>
      </c>
      <c r="P254" s="4">
        <v>0.21079691516709501</v>
      </c>
      <c r="Q254" s="4">
        <v>4.9459564819471201E-4</v>
      </c>
      <c r="R254" s="4">
        <v>1.04259236894515E-4</v>
      </c>
      <c r="S254" s="4">
        <v>6.6556477464080799E-4</v>
      </c>
      <c r="T254" t="s">
        <v>438</v>
      </c>
    </row>
    <row r="255" spans="1:20" x14ac:dyDescent="0.35">
      <c r="A255" s="15" t="s">
        <v>799</v>
      </c>
      <c r="B255" s="4">
        <v>0.193965517241379</v>
      </c>
      <c r="C255" s="4">
        <v>4.4538943971072597E-4</v>
      </c>
      <c r="D255" s="4">
        <v>8.6390193047339105E-5</v>
      </c>
      <c r="E255" s="4">
        <v>6.3701624428371805E-4</v>
      </c>
      <c r="F255" s="8" t="s">
        <v>438</v>
      </c>
      <c r="H255" s="83" t="s">
        <v>708</v>
      </c>
      <c r="I255" s="2">
        <v>-0.98419122870232201</v>
      </c>
      <c r="J255" s="2">
        <v>-6.8499308364600206E-2</v>
      </c>
      <c r="K255" s="2">
        <v>-6.9613357140694998E-2</v>
      </c>
      <c r="L255" s="2">
        <v>-0.79172168049474101</v>
      </c>
      <c r="M255" t="s">
        <v>440</v>
      </c>
      <c r="O255" s="15" t="s">
        <v>800</v>
      </c>
      <c r="P255" s="4">
        <v>0.231362467866324</v>
      </c>
      <c r="Q255" s="4">
        <v>4.4738607771771299E-4</v>
      </c>
      <c r="R255" s="4">
        <v>1.03508347029805E-4</v>
      </c>
      <c r="S255" s="4">
        <v>6.6077128239521105E-4</v>
      </c>
      <c r="T255" t="s">
        <v>438</v>
      </c>
    </row>
    <row r="256" spans="1:20" x14ac:dyDescent="0.35">
      <c r="A256" s="15" t="s">
        <v>552</v>
      </c>
      <c r="B256" s="4">
        <v>0.19181034482758599</v>
      </c>
      <c r="C256" s="4">
        <v>4.29355378252206E-4</v>
      </c>
      <c r="D256" s="4">
        <v>8.2354803156134404E-5</v>
      </c>
      <c r="E256" s="4">
        <v>6.0726044883935401E-4</v>
      </c>
      <c r="F256" s="8" t="s">
        <v>448</v>
      </c>
      <c r="H256" s="83" t="s">
        <v>801</v>
      </c>
      <c r="I256" s="2">
        <v>-0.99213337720113204</v>
      </c>
      <c r="J256" s="2">
        <v>-6.8882333635501794E-2</v>
      </c>
      <c r="K256" s="2">
        <v>-6.9992345894730704E-2</v>
      </c>
      <c r="L256" s="2">
        <v>-0.79603196842660096</v>
      </c>
      <c r="M256" t="s">
        <v>440</v>
      </c>
      <c r="O256" s="15" t="s">
        <v>539</v>
      </c>
      <c r="P256" s="4">
        <v>0.22107969151671</v>
      </c>
      <c r="Q256" s="4">
        <v>4.6756617456728298E-4</v>
      </c>
      <c r="R256" s="4">
        <v>1.0336938563698301E-4</v>
      </c>
      <c r="S256" s="4">
        <v>6.5988418777556497E-4</v>
      </c>
      <c r="T256" t="s">
        <v>438</v>
      </c>
    </row>
    <row r="257" spans="1:20" x14ac:dyDescent="0.35">
      <c r="A257" s="15" t="s">
        <v>736</v>
      </c>
      <c r="B257" s="4">
        <v>0.193965517241379</v>
      </c>
      <c r="C257" s="4">
        <v>4.23810216412838E-4</v>
      </c>
      <c r="D257" s="4">
        <v>8.2204567838697003E-5</v>
      </c>
      <c r="E257" s="4">
        <v>6.0615265715262495E-4</v>
      </c>
      <c r="F257" s="8" t="s">
        <v>438</v>
      </c>
      <c r="H257" s="83" t="s">
        <v>802</v>
      </c>
      <c r="I257" s="2">
        <v>-1.0000755256999401</v>
      </c>
      <c r="J257" s="2">
        <v>-6.9265358906403507E-2</v>
      </c>
      <c r="K257" s="2">
        <v>-7.0371334648766298E-2</v>
      </c>
      <c r="L257" s="2">
        <v>-0.80034225635846101</v>
      </c>
      <c r="M257" t="s">
        <v>440</v>
      </c>
      <c r="O257" s="15" t="s">
        <v>729</v>
      </c>
      <c r="P257" s="4">
        <v>0.22107969151671</v>
      </c>
      <c r="Q257" s="4">
        <v>4.61594059387087E-4</v>
      </c>
      <c r="R257" s="4">
        <v>1.0204907225524301E-4</v>
      </c>
      <c r="S257" s="4">
        <v>6.5145563885704604E-4</v>
      </c>
      <c r="T257" t="s">
        <v>440</v>
      </c>
    </row>
    <row r="258" spans="1:20" x14ac:dyDescent="0.35">
      <c r="A258" s="15" t="s">
        <v>803</v>
      </c>
      <c r="B258" s="4">
        <v>0.181034482758621</v>
      </c>
      <c r="C258" s="4">
        <v>4.4816876586637502E-4</v>
      </c>
      <c r="D258" s="4">
        <v>8.1134000717188596E-5</v>
      </c>
      <c r="E258" s="4">
        <v>5.9825860549072804E-4</v>
      </c>
      <c r="F258" s="8" t="s">
        <v>438</v>
      </c>
      <c r="H258" s="83" t="s">
        <v>690</v>
      </c>
      <c r="I258" s="2">
        <v>-1.0080176741987501</v>
      </c>
      <c r="J258" s="2">
        <v>-6.9648384177305206E-2</v>
      </c>
      <c r="K258" s="2">
        <v>-7.0750323402801907E-2</v>
      </c>
      <c r="L258" s="2">
        <v>-0.80465254429032096</v>
      </c>
      <c r="M258" t="s">
        <v>440</v>
      </c>
      <c r="O258" s="15" t="s">
        <v>578</v>
      </c>
      <c r="P258" s="4">
        <v>0.23907455012853501</v>
      </c>
      <c r="Q258" s="4">
        <v>4.26305231493391E-4</v>
      </c>
      <c r="R258" s="4">
        <v>1.0191873143672301E-4</v>
      </c>
      <c r="S258" s="4">
        <v>6.5062357581794597E-4</v>
      </c>
      <c r="T258" t="s">
        <v>440</v>
      </c>
    </row>
    <row r="259" spans="1:20" x14ac:dyDescent="0.35">
      <c r="A259" s="15" t="s">
        <v>578</v>
      </c>
      <c r="B259" s="4">
        <v>0.19181034482758599</v>
      </c>
      <c r="C259" s="4">
        <v>4.2046812610538299E-4</v>
      </c>
      <c r="D259" s="4">
        <v>8.0650136257282498E-5</v>
      </c>
      <c r="E259" s="4">
        <v>5.9469072920617302E-4</v>
      </c>
      <c r="F259" s="8" t="s">
        <v>448</v>
      </c>
      <c r="H259" s="83" t="s">
        <v>804</v>
      </c>
      <c r="I259" s="2">
        <v>-1.0159598226975599</v>
      </c>
      <c r="J259" s="2">
        <v>-7.0031409448206794E-2</v>
      </c>
      <c r="K259" s="2">
        <v>-7.1129312156837599E-2</v>
      </c>
      <c r="L259" s="2">
        <v>-0.80896283222218102</v>
      </c>
      <c r="M259" t="s">
        <v>448</v>
      </c>
      <c r="O259" s="15" t="s">
        <v>805</v>
      </c>
      <c r="P259" s="4">
        <v>0.21079691516709501</v>
      </c>
      <c r="Q259" s="4">
        <v>4.7926727128546698E-4</v>
      </c>
      <c r="R259" s="4">
        <v>1.0102806232752799E-4</v>
      </c>
      <c r="S259" s="4">
        <v>6.4493776799315805E-4</v>
      </c>
      <c r="T259" t="s">
        <v>438</v>
      </c>
    </row>
    <row r="260" spans="1:20" x14ac:dyDescent="0.35">
      <c r="A260" s="15" t="s">
        <v>727</v>
      </c>
      <c r="B260" s="4">
        <v>0.17241379310344801</v>
      </c>
      <c r="C260" s="4">
        <v>4.6689498250948401E-4</v>
      </c>
      <c r="D260" s="4">
        <v>8.0499134915428306E-5</v>
      </c>
      <c r="E260" s="4">
        <v>5.9357728907741898E-4</v>
      </c>
      <c r="F260" s="8" t="s">
        <v>438</v>
      </c>
      <c r="H260" s="83" t="s">
        <v>538</v>
      </c>
      <c r="I260" s="2">
        <v>-1.0239019711963699</v>
      </c>
      <c r="J260" s="2">
        <v>-7.0414434719108507E-2</v>
      </c>
      <c r="K260" s="2">
        <v>-7.1508300910873193E-2</v>
      </c>
      <c r="L260" s="2">
        <v>-0.81327312015404096</v>
      </c>
      <c r="M260" t="s">
        <v>440</v>
      </c>
      <c r="O260" s="15" t="s">
        <v>519</v>
      </c>
      <c r="P260" s="4">
        <v>0.215938303341902</v>
      </c>
      <c r="Q260" s="4">
        <v>4.6571544770814802E-4</v>
      </c>
      <c r="R260" s="4">
        <v>1.00565803618212E-4</v>
      </c>
      <c r="S260" s="4">
        <v>6.4198682452900496E-4</v>
      </c>
      <c r="T260" t="s">
        <v>438</v>
      </c>
    </row>
    <row r="261" spans="1:20" x14ac:dyDescent="0.35">
      <c r="A261" s="15" t="s">
        <v>800</v>
      </c>
      <c r="B261" s="4">
        <v>0.17887931034482801</v>
      </c>
      <c r="C261" s="4">
        <v>4.4146541938363003E-4</v>
      </c>
      <c r="D261" s="4">
        <v>7.8969029760433696E-5</v>
      </c>
      <c r="E261" s="4">
        <v>5.8229473714864E-4</v>
      </c>
      <c r="F261" s="8" t="s">
        <v>448</v>
      </c>
      <c r="H261" s="83" t="s">
        <v>791</v>
      </c>
      <c r="I261" s="2">
        <v>-1.03184411969518</v>
      </c>
      <c r="J261" s="2">
        <v>-7.0797459990010206E-2</v>
      </c>
      <c r="K261" s="2">
        <v>-7.1887289664908802E-2</v>
      </c>
      <c r="L261" s="2">
        <v>-0.81758340808590102</v>
      </c>
      <c r="M261" t="s">
        <v>448</v>
      </c>
      <c r="O261" s="15" t="s">
        <v>806</v>
      </c>
      <c r="P261" s="4">
        <v>0.215938303341902</v>
      </c>
      <c r="Q261" s="4">
        <v>4.6532015364602399E-4</v>
      </c>
      <c r="R261" s="4">
        <v>1.0048044448911601E-4</v>
      </c>
      <c r="S261" s="4">
        <v>6.4144191329415805E-4</v>
      </c>
      <c r="T261" t="s">
        <v>440</v>
      </c>
    </row>
    <row r="262" spans="1:20" x14ac:dyDescent="0.35">
      <c r="A262" s="15" t="s">
        <v>807</v>
      </c>
      <c r="B262" s="4">
        <v>0.18318965517241401</v>
      </c>
      <c r="C262" s="4">
        <v>4.3057208535280799E-4</v>
      </c>
      <c r="D262" s="4">
        <v>7.8876351842647893E-5</v>
      </c>
      <c r="E262" s="4">
        <v>5.8161135704456297E-4</v>
      </c>
      <c r="F262" s="8" t="s">
        <v>438</v>
      </c>
      <c r="H262" s="83" t="s">
        <v>808</v>
      </c>
      <c r="I262" s="2">
        <v>-1.03978626819399</v>
      </c>
      <c r="J262" s="2">
        <v>-7.1180485260911794E-2</v>
      </c>
      <c r="K262" s="2">
        <v>-7.2266278418944493E-2</v>
      </c>
      <c r="L262" s="2">
        <v>-0.82189369601776097</v>
      </c>
      <c r="M262" t="s">
        <v>448</v>
      </c>
      <c r="O262" s="15" t="s">
        <v>809</v>
      </c>
      <c r="P262" s="4">
        <v>0.22107969151671</v>
      </c>
      <c r="Q262" s="4">
        <v>4.5117497786498298E-4</v>
      </c>
      <c r="R262" s="4">
        <v>9.9745624926448698E-5</v>
      </c>
      <c r="S262" s="4">
        <v>6.3675100981936002E-4</v>
      </c>
      <c r="T262" t="s">
        <v>440</v>
      </c>
    </row>
    <row r="263" spans="1:20" x14ac:dyDescent="0.35">
      <c r="A263" s="15" t="s">
        <v>726</v>
      </c>
      <c r="B263" s="4">
        <v>0.19612068965517199</v>
      </c>
      <c r="C263" s="4">
        <v>4.0209300741614898E-4</v>
      </c>
      <c r="D263" s="4">
        <v>7.8858757919977494E-5</v>
      </c>
      <c r="E263" s="4">
        <v>5.8148162455819597E-4</v>
      </c>
      <c r="F263" s="8" t="s">
        <v>448</v>
      </c>
      <c r="H263" s="83" t="s">
        <v>810</v>
      </c>
      <c r="I263" s="2">
        <v>-1.0477284166928</v>
      </c>
      <c r="J263" s="2">
        <v>-7.1563510531813507E-2</v>
      </c>
      <c r="K263" s="2">
        <v>-7.2645267172980102E-2</v>
      </c>
      <c r="L263" s="2">
        <v>-0.82620398394962102</v>
      </c>
      <c r="M263" t="s">
        <v>440</v>
      </c>
      <c r="O263" s="15" t="s">
        <v>718</v>
      </c>
      <c r="P263" s="4">
        <v>0.21336760925449899</v>
      </c>
      <c r="Q263" s="4">
        <v>4.6387872491071601E-4</v>
      </c>
      <c r="R263" s="4">
        <v>9.8976694518224705E-5</v>
      </c>
      <c r="S263" s="4">
        <v>6.3184235127640702E-4</v>
      </c>
      <c r="T263" t="s">
        <v>440</v>
      </c>
    </row>
    <row r="264" spans="1:20" x14ac:dyDescent="0.35">
      <c r="A264" s="15" t="s">
        <v>811</v>
      </c>
      <c r="B264" s="4">
        <v>0.17241379310344801</v>
      </c>
      <c r="C264" s="4">
        <v>4.5240376931039402E-4</v>
      </c>
      <c r="D264" s="4">
        <v>7.8000649881102395E-5</v>
      </c>
      <c r="E264" s="4">
        <v>5.7515418459270899E-4</v>
      </c>
      <c r="F264" s="8" t="s">
        <v>448</v>
      </c>
      <c r="H264" s="83" t="s">
        <v>755</v>
      </c>
      <c r="I264" s="2">
        <v>-1.0556705651916101</v>
      </c>
      <c r="J264" s="2">
        <v>-7.1946535802715206E-2</v>
      </c>
      <c r="K264" s="2">
        <v>-7.3024255927015697E-2</v>
      </c>
      <c r="L264" s="2">
        <v>-0.83051427188148097</v>
      </c>
      <c r="M264" t="s">
        <v>448</v>
      </c>
      <c r="O264" s="15" t="s">
        <v>799</v>
      </c>
      <c r="P264" s="4">
        <v>0.20822622107969199</v>
      </c>
      <c r="Q264" s="4">
        <v>4.6936353079440901E-4</v>
      </c>
      <c r="R264" s="4">
        <v>9.7733794329941199E-5</v>
      </c>
      <c r="S264" s="4">
        <v>6.2390798873591697E-4</v>
      </c>
      <c r="T264" t="s">
        <v>438</v>
      </c>
    </row>
    <row r="265" spans="1:20" x14ac:dyDescent="0.35">
      <c r="A265" s="15" t="s">
        <v>709</v>
      </c>
      <c r="B265" s="4">
        <v>0.17887931034482801</v>
      </c>
      <c r="C265" s="4">
        <v>4.3109418778829899E-4</v>
      </c>
      <c r="D265" s="4">
        <v>7.7113831005234506E-5</v>
      </c>
      <c r="E265" s="4">
        <v>5.6861503923675704E-4</v>
      </c>
      <c r="F265" s="8" t="s">
        <v>448</v>
      </c>
      <c r="H265" s="83" t="s">
        <v>515</v>
      </c>
      <c r="I265" s="2">
        <v>-1.0636127136904201</v>
      </c>
      <c r="J265" s="2">
        <v>-7.2329561073616794E-2</v>
      </c>
      <c r="K265" s="2">
        <v>-7.3403244681051305E-2</v>
      </c>
      <c r="L265" s="2">
        <v>-0.83482455981334103</v>
      </c>
      <c r="M265" t="s">
        <v>440</v>
      </c>
      <c r="O265" s="15" t="s">
        <v>771</v>
      </c>
      <c r="P265" s="4">
        <v>0.22879177377891999</v>
      </c>
      <c r="Q265" s="4">
        <v>4.26410643475455E-4</v>
      </c>
      <c r="R265" s="4">
        <v>9.7559247478960101E-5</v>
      </c>
      <c r="S265" s="4">
        <v>6.2279372549173999E-4</v>
      </c>
      <c r="T265" t="s">
        <v>438</v>
      </c>
    </row>
    <row r="266" spans="1:20" x14ac:dyDescent="0.35">
      <c r="A266" s="15" t="s">
        <v>812</v>
      </c>
      <c r="B266" s="4">
        <v>0.17241379310344801</v>
      </c>
      <c r="C266" s="4">
        <v>4.4678175101132999E-4</v>
      </c>
      <c r="D266" s="4">
        <v>7.7031336381263801E-5</v>
      </c>
      <c r="E266" s="4">
        <v>5.6800674778975701E-4</v>
      </c>
      <c r="F266" s="8" t="s">
        <v>438</v>
      </c>
      <c r="H266" s="83" t="s">
        <v>813</v>
      </c>
      <c r="I266" s="2">
        <v>-1.0715548621892299</v>
      </c>
      <c r="J266" s="2">
        <v>-7.2712586344518507E-2</v>
      </c>
      <c r="K266" s="2">
        <v>-7.3782233435086997E-2</v>
      </c>
      <c r="L266" s="2">
        <v>-0.83913484774520097</v>
      </c>
      <c r="M266" t="s">
        <v>448</v>
      </c>
      <c r="O266" s="15" t="s">
        <v>772</v>
      </c>
      <c r="P266" s="4">
        <v>0.23907455012853501</v>
      </c>
      <c r="Q266" s="4">
        <v>4.0799033438128303E-4</v>
      </c>
      <c r="R266" s="4">
        <v>9.7540105648995701E-5</v>
      </c>
      <c r="S266" s="4">
        <v>6.22671528858368E-4</v>
      </c>
      <c r="T266" t="s">
        <v>440</v>
      </c>
    </row>
    <row r="267" spans="1:20" x14ac:dyDescent="0.35">
      <c r="A267" s="15" t="s">
        <v>677</v>
      </c>
      <c r="B267" s="4">
        <v>0.1875</v>
      </c>
      <c r="C267" s="4">
        <v>3.9395476719049003E-4</v>
      </c>
      <c r="D267" s="4">
        <v>7.3866518848216805E-5</v>
      </c>
      <c r="E267" s="4">
        <v>5.4467030058862401E-4</v>
      </c>
      <c r="F267" s="8" t="s">
        <v>448</v>
      </c>
      <c r="H267" s="83" t="s">
        <v>613</v>
      </c>
      <c r="I267" s="2">
        <v>-1.0794970106880399</v>
      </c>
      <c r="J267" s="2">
        <v>-7.3095611615420206E-2</v>
      </c>
      <c r="K267" s="2">
        <v>-7.4161222189122605E-2</v>
      </c>
      <c r="L267" s="2">
        <v>-0.84344513567706103</v>
      </c>
      <c r="M267" t="s">
        <v>448</v>
      </c>
      <c r="O267" s="15" t="s">
        <v>490</v>
      </c>
      <c r="P267" s="4">
        <v>0.22107969151671</v>
      </c>
      <c r="Q267" s="4">
        <v>4.4094327545261098E-4</v>
      </c>
      <c r="R267" s="4">
        <v>9.7483603313430804E-5</v>
      </c>
      <c r="S267" s="4">
        <v>6.2231083214355301E-4</v>
      </c>
      <c r="T267" t="s">
        <v>440</v>
      </c>
    </row>
    <row r="268" spans="1:20" x14ac:dyDescent="0.35">
      <c r="A268" s="15" t="s">
        <v>806</v>
      </c>
      <c r="B268" s="4">
        <v>0.176724137931034</v>
      </c>
      <c r="C268" s="4">
        <v>4.1119725493744699E-4</v>
      </c>
      <c r="D268" s="4">
        <v>7.2668480398428099E-5</v>
      </c>
      <c r="E268" s="4">
        <v>5.35836312298152E-4</v>
      </c>
      <c r="F268" s="8" t="s">
        <v>438</v>
      </c>
      <c r="H268" s="83" t="s">
        <v>814</v>
      </c>
      <c r="I268" s="2">
        <v>-1.08743915918685</v>
      </c>
      <c r="J268" s="2">
        <v>-7.3478636886321794E-2</v>
      </c>
      <c r="K268" s="2">
        <v>-7.45402109431582E-2</v>
      </c>
      <c r="L268" s="2">
        <v>-0.84775542360892098</v>
      </c>
      <c r="M268" t="s">
        <v>440</v>
      </c>
      <c r="O268" s="15" t="s">
        <v>763</v>
      </c>
      <c r="P268" s="4">
        <v>0.246786632390745</v>
      </c>
      <c r="Q268" s="4">
        <v>3.9486063116766801E-4</v>
      </c>
      <c r="R268" s="4">
        <v>9.7446325429553099E-5</v>
      </c>
      <c r="S268" s="4">
        <v>6.2207285949843205E-4</v>
      </c>
      <c r="T268" t="s">
        <v>438</v>
      </c>
    </row>
    <row r="269" spans="1:20" x14ac:dyDescent="0.35">
      <c r="A269" s="15" t="s">
        <v>815</v>
      </c>
      <c r="B269" s="4">
        <v>0.16810344827586199</v>
      </c>
      <c r="C269" s="4">
        <v>4.3131602848732199E-4</v>
      </c>
      <c r="D269" s="4">
        <v>7.2505711685368703E-5</v>
      </c>
      <c r="E269" s="4">
        <v>5.3463610298477295E-4</v>
      </c>
      <c r="F269" s="8" t="s">
        <v>438</v>
      </c>
      <c r="H269" s="83" t="s">
        <v>460</v>
      </c>
      <c r="I269" s="2">
        <v>-1.09538130768566</v>
      </c>
      <c r="J269" s="2">
        <v>-7.3861662157223507E-2</v>
      </c>
      <c r="K269" s="2">
        <v>-7.4919199697193906E-2</v>
      </c>
      <c r="L269" s="2">
        <v>-0.85206571154078103</v>
      </c>
      <c r="M269" t="s">
        <v>440</v>
      </c>
      <c r="O269" s="15" t="s">
        <v>587</v>
      </c>
      <c r="P269" s="4">
        <v>0.26221079691516702</v>
      </c>
      <c r="Q269" s="4">
        <v>3.6821124794832698E-4</v>
      </c>
      <c r="R269" s="4">
        <v>9.6548964757658999E-5</v>
      </c>
      <c r="S269" s="4">
        <v>6.1634433441853898E-4</v>
      </c>
      <c r="T269" t="s">
        <v>440</v>
      </c>
    </row>
    <row r="270" spans="1:20" x14ac:dyDescent="0.35">
      <c r="A270" s="15" t="s">
        <v>698</v>
      </c>
      <c r="B270" s="4">
        <v>0.18534482758620699</v>
      </c>
      <c r="C270" s="4">
        <v>3.9011597354336199E-4</v>
      </c>
      <c r="D270" s="4">
        <v>7.2305977855019701E-5</v>
      </c>
      <c r="E270" s="4">
        <v>5.3316332361043404E-4</v>
      </c>
      <c r="F270" s="8" t="s">
        <v>448</v>
      </c>
      <c r="H270" s="83" t="s">
        <v>816</v>
      </c>
      <c r="I270" s="2">
        <v>-1.10332345618447</v>
      </c>
      <c r="J270" s="2">
        <v>-7.4244687428125206E-2</v>
      </c>
      <c r="K270" s="2">
        <v>-7.52981884512295E-2</v>
      </c>
      <c r="L270" s="2">
        <v>-0.85637599947264098</v>
      </c>
      <c r="M270" t="s">
        <v>448</v>
      </c>
      <c r="O270" s="15" t="s">
        <v>551</v>
      </c>
      <c r="P270" s="4">
        <v>0.241645244215938</v>
      </c>
      <c r="Q270" s="4">
        <v>3.96634987858299E-4</v>
      </c>
      <c r="R270" s="4">
        <v>9.5844958505604395E-5</v>
      </c>
      <c r="S270" s="4">
        <v>6.1185013537727302E-4</v>
      </c>
      <c r="T270" t="s">
        <v>440</v>
      </c>
    </row>
    <row r="271" spans="1:20" x14ac:dyDescent="0.35">
      <c r="A271" s="15" t="s">
        <v>817</v>
      </c>
      <c r="B271" s="4">
        <v>0.14008620689655199</v>
      </c>
      <c r="C271" s="4">
        <v>5.1558557842972203E-4</v>
      </c>
      <c r="D271" s="4">
        <v>7.2226428012784296E-5</v>
      </c>
      <c r="E271" s="4">
        <v>5.3257674613043705E-4</v>
      </c>
      <c r="F271" s="8" t="s">
        <v>438</v>
      </c>
      <c r="H271" s="83" t="s">
        <v>628</v>
      </c>
      <c r="I271" s="2">
        <v>-1.1112656046832801</v>
      </c>
      <c r="J271" s="2">
        <v>-7.4627712699026794E-2</v>
      </c>
      <c r="K271" s="2">
        <v>-7.5677177205265095E-2</v>
      </c>
      <c r="L271" s="2">
        <v>-0.86068628740451103</v>
      </c>
      <c r="M271" t="s">
        <v>448</v>
      </c>
      <c r="O271" s="15" t="s">
        <v>818</v>
      </c>
      <c r="P271" s="4">
        <v>0.19537275064267401</v>
      </c>
      <c r="Q271" s="4">
        <v>4.8357531910401001E-4</v>
      </c>
      <c r="R271" s="4">
        <v>9.4477440236259106E-5</v>
      </c>
      <c r="S271" s="4">
        <v>6.0312024231585603E-4</v>
      </c>
      <c r="T271" t="s">
        <v>440</v>
      </c>
    </row>
    <row r="272" spans="1:20" x14ac:dyDescent="0.35">
      <c r="A272" s="15" t="s">
        <v>693</v>
      </c>
      <c r="B272" s="4">
        <v>0.16594827586206901</v>
      </c>
      <c r="C272" s="4">
        <v>4.33052780511608E-4</v>
      </c>
      <c r="D272" s="4">
        <v>7.1864362283176306E-5</v>
      </c>
      <c r="E272" s="4">
        <v>5.2990697838107702E-4</v>
      </c>
      <c r="F272" s="8" t="s">
        <v>448</v>
      </c>
      <c r="H272" s="83" t="s">
        <v>748</v>
      </c>
      <c r="I272" s="2">
        <v>-1.1192077531821001</v>
      </c>
      <c r="J272" s="2">
        <v>-7.5010737969928507E-2</v>
      </c>
      <c r="K272" s="2">
        <v>-7.6056165959300703E-2</v>
      </c>
      <c r="L272" s="2">
        <v>-0.86499657533637098</v>
      </c>
      <c r="M272" t="s">
        <v>440</v>
      </c>
      <c r="O272" s="15" t="s">
        <v>708</v>
      </c>
      <c r="P272" s="4">
        <v>0.22879177377891999</v>
      </c>
      <c r="Q272" s="4">
        <v>4.0907063752650401E-4</v>
      </c>
      <c r="R272" s="4">
        <v>9.3591996760562698E-5</v>
      </c>
      <c r="S272" s="4">
        <v>5.9746779362245895E-4</v>
      </c>
      <c r="T272" t="s">
        <v>438</v>
      </c>
    </row>
    <row r="273" spans="1:20" x14ac:dyDescent="0.35">
      <c r="A273" s="15" t="s">
        <v>774</v>
      </c>
      <c r="B273" s="4">
        <v>0.170258620689655</v>
      </c>
      <c r="C273" s="4">
        <v>4.1942578757131097E-4</v>
      </c>
      <c r="D273" s="4">
        <v>7.1410856073563799E-5</v>
      </c>
      <c r="E273" s="4">
        <v>5.2656295503518196E-4</v>
      </c>
      <c r="F273" s="8" t="s">
        <v>448</v>
      </c>
      <c r="H273" s="83" t="s">
        <v>806</v>
      </c>
      <c r="I273" s="2">
        <v>-1.1271499016809099</v>
      </c>
      <c r="J273" s="2">
        <v>-7.5393763240830206E-2</v>
      </c>
      <c r="K273" s="2">
        <v>-7.6435154713336395E-2</v>
      </c>
      <c r="L273" s="2">
        <v>-0.86930686326823103</v>
      </c>
      <c r="M273" t="s">
        <v>440</v>
      </c>
      <c r="O273" s="15" t="s">
        <v>600</v>
      </c>
      <c r="P273" s="4">
        <v>0.17994858611825201</v>
      </c>
      <c r="Q273" s="4">
        <v>5.1796348036287597E-4</v>
      </c>
      <c r="R273" s="4">
        <v>9.3206795952188506E-5</v>
      </c>
      <c r="S273" s="4">
        <v>5.9500876843818305E-4</v>
      </c>
      <c r="T273" t="s">
        <v>438</v>
      </c>
    </row>
    <row r="274" spans="1:20" x14ac:dyDescent="0.35">
      <c r="A274" s="15" t="s">
        <v>819</v>
      </c>
      <c r="B274" s="4">
        <v>0.15732758620689699</v>
      </c>
      <c r="C274" s="4">
        <v>4.5350144775162298E-4</v>
      </c>
      <c r="D274" s="4">
        <v>7.1348288116095904E-5</v>
      </c>
      <c r="E274" s="4">
        <v>5.2610159705144795E-4</v>
      </c>
      <c r="F274" s="8" t="s">
        <v>448</v>
      </c>
      <c r="H274" s="83" t="s">
        <v>820</v>
      </c>
      <c r="I274" s="2">
        <v>-1.1350920501797199</v>
      </c>
      <c r="J274" s="2">
        <v>-7.5776788511731794E-2</v>
      </c>
      <c r="K274" s="2">
        <v>-7.6814143467372004E-2</v>
      </c>
      <c r="L274" s="2">
        <v>-0.87361715120009098</v>
      </c>
      <c r="M274" t="s">
        <v>440</v>
      </c>
      <c r="O274" s="15" t="s">
        <v>641</v>
      </c>
      <c r="P274" s="4">
        <v>0.21336760925449899</v>
      </c>
      <c r="Q274" s="4">
        <v>4.2779226862952398E-4</v>
      </c>
      <c r="R274" s="4">
        <v>9.1277013615039801E-5</v>
      </c>
      <c r="S274" s="4">
        <v>5.8268952282899305E-4</v>
      </c>
      <c r="T274" t="s">
        <v>440</v>
      </c>
    </row>
    <row r="275" spans="1:20" x14ac:dyDescent="0.35">
      <c r="A275" s="15" t="s">
        <v>752</v>
      </c>
      <c r="B275" s="4">
        <v>0.17456896551724099</v>
      </c>
      <c r="C275" s="4">
        <v>4.0235368962900298E-4</v>
      </c>
      <c r="D275" s="4">
        <v>7.0238467370580294E-5</v>
      </c>
      <c r="E275" s="4">
        <v>5.1791810054335296E-4</v>
      </c>
      <c r="F275" s="8" t="s">
        <v>448</v>
      </c>
      <c r="H275" s="83" t="s">
        <v>763</v>
      </c>
      <c r="I275" s="2">
        <v>-1.14303419867853</v>
      </c>
      <c r="J275" s="2">
        <v>-7.6159813782633506E-2</v>
      </c>
      <c r="K275" s="2">
        <v>-7.7193132221407598E-2</v>
      </c>
      <c r="L275" s="2">
        <v>-0.87792743913195104</v>
      </c>
      <c r="M275" t="s">
        <v>448</v>
      </c>
      <c r="O275" s="15" t="s">
        <v>523</v>
      </c>
      <c r="P275" s="4">
        <v>0.23907455012853501</v>
      </c>
      <c r="Q275" s="4">
        <v>3.7821135875485302E-4</v>
      </c>
      <c r="R275" s="4">
        <v>9.0420710447818202E-5</v>
      </c>
      <c r="S275" s="4">
        <v>5.7722309854379896E-4</v>
      </c>
      <c r="T275" t="s">
        <v>438</v>
      </c>
    </row>
    <row r="276" spans="1:20" x14ac:dyDescent="0.35">
      <c r="A276" s="15" t="s">
        <v>640</v>
      </c>
      <c r="B276" s="4">
        <v>0.17887931034482801</v>
      </c>
      <c r="C276" s="4">
        <v>3.9224045186268098E-4</v>
      </c>
      <c r="D276" s="4">
        <v>7.0163701518539899E-5</v>
      </c>
      <c r="E276" s="4">
        <v>5.1736679882046703E-4</v>
      </c>
      <c r="F276" s="8" t="s">
        <v>448</v>
      </c>
      <c r="H276" s="83" t="s">
        <v>764</v>
      </c>
      <c r="I276" s="2">
        <v>-1.15097634717734</v>
      </c>
      <c r="J276" s="2">
        <v>-7.6542839053535094E-2</v>
      </c>
      <c r="K276" s="2">
        <v>-7.7572120975443304E-2</v>
      </c>
      <c r="L276" s="2">
        <v>-0.88223772706381098</v>
      </c>
      <c r="M276" t="s">
        <v>440</v>
      </c>
      <c r="O276" s="15" t="s">
        <v>545</v>
      </c>
      <c r="P276" s="4">
        <v>0.23907455012853501</v>
      </c>
      <c r="Q276" s="4">
        <v>3.6385946985869998E-4</v>
      </c>
      <c r="R276" s="4">
        <v>8.6989539066475801E-5</v>
      </c>
      <c r="S276" s="4">
        <v>5.55319362479744E-4</v>
      </c>
      <c r="T276" t="s">
        <v>440</v>
      </c>
    </row>
    <row r="277" spans="1:20" x14ac:dyDescent="0.35">
      <c r="A277" s="15" t="s">
        <v>821</v>
      </c>
      <c r="B277" s="4">
        <v>0.1875</v>
      </c>
      <c r="C277" s="4">
        <v>3.7158441522179499E-4</v>
      </c>
      <c r="D277" s="4">
        <v>6.9672077854086601E-5</v>
      </c>
      <c r="E277" s="4">
        <v>5.1374170841050198E-4</v>
      </c>
      <c r="F277" s="8" t="s">
        <v>438</v>
      </c>
      <c r="H277" s="83" t="s">
        <v>605</v>
      </c>
      <c r="I277" s="2">
        <v>-1.15891849567615</v>
      </c>
      <c r="J277" s="2">
        <v>-7.6925864324436793E-2</v>
      </c>
      <c r="K277" s="2">
        <v>-7.7951109729478898E-2</v>
      </c>
      <c r="L277" s="2">
        <v>-0.88654801499567104</v>
      </c>
      <c r="M277" t="s">
        <v>448</v>
      </c>
      <c r="O277" s="15" t="s">
        <v>822</v>
      </c>
      <c r="P277" s="4">
        <v>0.22107969151671</v>
      </c>
      <c r="Q277" s="4">
        <v>3.8608374692632598E-4</v>
      </c>
      <c r="R277" s="4">
        <v>8.5355275670087599E-5</v>
      </c>
      <c r="S277" s="4">
        <v>5.4488663554331596E-4</v>
      </c>
      <c r="T277" t="s">
        <v>440</v>
      </c>
    </row>
    <row r="278" spans="1:20" x14ac:dyDescent="0.35">
      <c r="A278" s="15" t="s">
        <v>686</v>
      </c>
      <c r="B278" s="4">
        <v>0.181034482758621</v>
      </c>
      <c r="C278" s="4">
        <v>3.7553033936770002E-4</v>
      </c>
      <c r="D278" s="4">
        <v>6.7983940747600794E-5</v>
      </c>
      <c r="E278" s="4">
        <v>5.0129387467524997E-4</v>
      </c>
      <c r="F278" s="8" t="s">
        <v>448</v>
      </c>
      <c r="H278" s="83" t="s">
        <v>823</v>
      </c>
      <c r="I278" s="2">
        <v>-1.16686064417496</v>
      </c>
      <c r="J278" s="2">
        <v>-7.7308889595338007E-2</v>
      </c>
      <c r="K278" s="2">
        <v>-7.8330098483514493E-2</v>
      </c>
      <c r="L278" s="2">
        <v>-0.89085830292753099</v>
      </c>
      <c r="M278" t="s">
        <v>440</v>
      </c>
      <c r="O278" s="15" t="s">
        <v>473</v>
      </c>
      <c r="P278" s="4">
        <v>0.20565552699228801</v>
      </c>
      <c r="Q278" s="4">
        <v>4.1177273698145901E-4</v>
      </c>
      <c r="R278" s="4">
        <v>8.4683339224978703E-5</v>
      </c>
      <c r="S278" s="4">
        <v>5.4059716209249598E-4</v>
      </c>
      <c r="T278" t="s">
        <v>438</v>
      </c>
    </row>
    <row r="279" spans="1:20" x14ac:dyDescent="0.35">
      <c r="A279" s="15" t="s">
        <v>824</v>
      </c>
      <c r="B279" s="4">
        <v>0.14655172413793099</v>
      </c>
      <c r="C279" s="4">
        <v>4.5867955825872601E-4</v>
      </c>
      <c r="D279" s="4">
        <v>6.7220280089640795E-5</v>
      </c>
      <c r="E279" s="4">
        <v>4.9566286232209601E-4</v>
      </c>
      <c r="F279" s="8" t="s">
        <v>438</v>
      </c>
      <c r="H279" s="83" t="s">
        <v>825</v>
      </c>
      <c r="I279" s="2">
        <v>-1.1748027926737701</v>
      </c>
      <c r="J279" s="2">
        <v>-7.7691914866239997E-2</v>
      </c>
      <c r="K279" s="2">
        <v>-7.8709087237550199E-2</v>
      </c>
      <c r="L279" s="2">
        <v>-0.89516859085939104</v>
      </c>
      <c r="M279" t="s">
        <v>448</v>
      </c>
      <c r="O279" s="15" t="s">
        <v>779</v>
      </c>
      <c r="P279" s="4">
        <v>0.226221079691517</v>
      </c>
      <c r="Q279" s="4">
        <v>3.6868836912900697E-4</v>
      </c>
      <c r="R279" s="4">
        <v>8.3405080934068494E-5</v>
      </c>
      <c r="S279" s="4">
        <v>5.32437082308072E-4</v>
      </c>
      <c r="T279" t="s">
        <v>438</v>
      </c>
    </row>
    <row r="280" spans="1:20" x14ac:dyDescent="0.35">
      <c r="A280" s="15" t="s">
        <v>826</v>
      </c>
      <c r="B280" s="4">
        <v>0.18318965517241401</v>
      </c>
      <c r="C280" s="4">
        <v>3.6421259039414301E-4</v>
      </c>
      <c r="D280" s="4">
        <v>6.6719978843754704E-5</v>
      </c>
      <c r="E280" s="4">
        <v>4.9197378594174597E-4</v>
      </c>
      <c r="F280" s="8" t="s">
        <v>448</v>
      </c>
      <c r="H280" s="83" t="s">
        <v>827</v>
      </c>
      <c r="I280" s="2">
        <v>-1.1827449411725799</v>
      </c>
      <c r="J280" s="2">
        <v>-7.8074940137142002E-2</v>
      </c>
      <c r="K280" s="2">
        <v>-7.9088075991585599E-2</v>
      </c>
      <c r="L280" s="2">
        <v>-0.89947887879125099</v>
      </c>
      <c r="M280" t="s">
        <v>440</v>
      </c>
      <c r="O280" s="15" t="s">
        <v>828</v>
      </c>
      <c r="P280" s="4">
        <v>0.177377892030848</v>
      </c>
      <c r="Q280" s="4">
        <v>4.5903505341205299E-4</v>
      </c>
      <c r="R280" s="4">
        <v>8.1422670142497803E-5</v>
      </c>
      <c r="S280" s="4">
        <v>5.1978186986802503E-4</v>
      </c>
      <c r="T280" t="s">
        <v>438</v>
      </c>
    </row>
    <row r="281" spans="1:20" x14ac:dyDescent="0.35">
      <c r="A281" s="15" t="s">
        <v>645</v>
      </c>
      <c r="B281" s="4">
        <v>0.16594827586206901</v>
      </c>
      <c r="C281" s="4">
        <v>3.9721194944436299E-4</v>
      </c>
      <c r="D281" s="4">
        <v>6.5916638162103399E-5</v>
      </c>
      <c r="E281" s="4">
        <v>4.8605018459471101E-4</v>
      </c>
      <c r="F281" s="8" t="s">
        <v>448</v>
      </c>
      <c r="H281" s="83" t="s">
        <v>829</v>
      </c>
      <c r="I281" s="2">
        <v>-1.1906870896713899</v>
      </c>
      <c r="J281" s="2">
        <v>-7.8457965408043007E-2</v>
      </c>
      <c r="K281" s="2">
        <v>-7.9467064745621596E-2</v>
      </c>
      <c r="L281" s="2">
        <v>-0.90378916672311105</v>
      </c>
      <c r="M281" t="s">
        <v>448</v>
      </c>
      <c r="O281" s="15" t="s">
        <v>643</v>
      </c>
      <c r="P281" s="4">
        <v>0.182519280205656</v>
      </c>
      <c r="Q281" s="4">
        <v>4.4361708164077502E-4</v>
      </c>
      <c r="R281" s="4">
        <v>8.0968670428007694E-5</v>
      </c>
      <c r="S281" s="4">
        <v>5.1688364975188E-4</v>
      </c>
      <c r="T281" t="s">
        <v>438</v>
      </c>
    </row>
    <row r="282" spans="1:20" x14ac:dyDescent="0.35">
      <c r="A282" s="15" t="s">
        <v>771</v>
      </c>
      <c r="B282" s="4">
        <v>0.181034482758621</v>
      </c>
      <c r="C282" s="4">
        <v>3.6008914513618499E-4</v>
      </c>
      <c r="D282" s="4">
        <v>6.5188552136723101E-5</v>
      </c>
      <c r="E282" s="4">
        <v>4.8068148927128402E-4</v>
      </c>
      <c r="F282" s="8" t="s">
        <v>438</v>
      </c>
      <c r="H282" s="83" t="s">
        <v>830</v>
      </c>
      <c r="I282" s="2">
        <v>-1.1986292381702</v>
      </c>
      <c r="J282" s="2">
        <v>-7.8840990678944997E-2</v>
      </c>
      <c r="K282" s="2">
        <v>-7.9846053499656594E-2</v>
      </c>
      <c r="L282" s="2">
        <v>-0.90809945465497099</v>
      </c>
      <c r="M282" t="s">
        <v>448</v>
      </c>
      <c r="O282" s="15" t="s">
        <v>690</v>
      </c>
      <c r="P282" s="4">
        <v>0.19280205655527</v>
      </c>
      <c r="Q282" s="4">
        <v>4.1683372839727601E-4</v>
      </c>
      <c r="R282" s="4">
        <v>8.0366400076595601E-5</v>
      </c>
      <c r="S282" s="4">
        <v>5.1303890714057495E-4</v>
      </c>
      <c r="T282" t="s">
        <v>440</v>
      </c>
    </row>
    <row r="283" spans="1:20" x14ac:dyDescent="0.35">
      <c r="A283" s="15" t="s">
        <v>625</v>
      </c>
      <c r="B283" s="4">
        <v>0.170258620689655</v>
      </c>
      <c r="C283" s="4">
        <v>3.8231618144705698E-4</v>
      </c>
      <c r="D283" s="4">
        <v>6.5092625720511896E-5</v>
      </c>
      <c r="E283" s="4">
        <v>4.7997415568135901E-4</v>
      </c>
      <c r="F283" s="8" t="s">
        <v>438</v>
      </c>
      <c r="H283" s="83" t="s">
        <v>770</v>
      </c>
      <c r="I283" s="2">
        <v>-1.20657138666901</v>
      </c>
      <c r="J283" s="2">
        <v>-7.9224015949847001E-2</v>
      </c>
      <c r="K283" s="2">
        <v>-8.0225042253692605E-2</v>
      </c>
      <c r="L283" s="2">
        <v>-0.91240974258683105</v>
      </c>
      <c r="M283" t="s">
        <v>448</v>
      </c>
      <c r="O283" s="15" t="s">
        <v>831</v>
      </c>
      <c r="P283" s="4">
        <v>0.177377892030848</v>
      </c>
      <c r="Q283" s="4">
        <v>4.36933556044118E-4</v>
      </c>
      <c r="R283" s="4">
        <v>7.7502353128648302E-5</v>
      </c>
      <c r="S283" s="4">
        <v>4.9475555097713202E-4</v>
      </c>
      <c r="T283" t="s">
        <v>438</v>
      </c>
    </row>
    <row r="284" spans="1:20" x14ac:dyDescent="0.35">
      <c r="A284" s="15" t="s">
        <v>802</v>
      </c>
      <c r="B284" s="4">
        <v>0.170258620689655</v>
      </c>
      <c r="C284" s="4">
        <v>3.8177469973651302E-4</v>
      </c>
      <c r="D284" s="4">
        <v>6.5000433791345897E-5</v>
      </c>
      <c r="E284" s="4">
        <v>4.7929435911650602E-4</v>
      </c>
      <c r="F284" s="8" t="s">
        <v>438</v>
      </c>
      <c r="H284" s="83" t="s">
        <v>514</v>
      </c>
      <c r="I284" s="2">
        <v>-1.21451353516782</v>
      </c>
      <c r="J284" s="2">
        <v>-7.9607041220748007E-2</v>
      </c>
      <c r="K284" s="2">
        <v>-8.0604031007728602E-2</v>
      </c>
      <c r="L284" s="2">
        <v>-0.916720030518691</v>
      </c>
      <c r="M284" t="s">
        <v>440</v>
      </c>
      <c r="O284" s="15" t="s">
        <v>823</v>
      </c>
      <c r="P284" s="4">
        <v>0.197943444730077</v>
      </c>
      <c r="Q284" s="4">
        <v>3.8717797298383E-4</v>
      </c>
      <c r="R284" s="4">
        <v>7.6639341696027995E-5</v>
      </c>
      <c r="S284" s="4">
        <v>4.8924630281099095E-4</v>
      </c>
      <c r="T284" t="s">
        <v>440</v>
      </c>
    </row>
    <row r="285" spans="1:20" x14ac:dyDescent="0.35">
      <c r="A285" s="15" t="s">
        <v>551</v>
      </c>
      <c r="B285" s="4">
        <v>0.163793103448276</v>
      </c>
      <c r="C285" s="4">
        <v>3.8227911247277802E-4</v>
      </c>
      <c r="D285" s="4">
        <v>6.2614682215368799E-5</v>
      </c>
      <c r="E285" s="4">
        <v>4.6170251847910701E-4</v>
      </c>
      <c r="F285" s="8" t="s">
        <v>448</v>
      </c>
      <c r="H285" s="83" t="s">
        <v>832</v>
      </c>
      <c r="I285" s="2">
        <v>-1.22245568366663</v>
      </c>
      <c r="J285" s="2">
        <v>-7.9990066491649997E-2</v>
      </c>
      <c r="K285" s="2">
        <v>-8.09830197617636E-2</v>
      </c>
      <c r="L285" s="2">
        <v>-0.92103031845055106</v>
      </c>
      <c r="M285" t="s">
        <v>448</v>
      </c>
      <c r="O285" s="15" t="s">
        <v>833</v>
      </c>
      <c r="P285" s="4">
        <v>0.13624678663239101</v>
      </c>
      <c r="Q285" s="4">
        <v>5.5893278120150598E-4</v>
      </c>
      <c r="R285" s="4">
        <v>7.6152795382210397E-5</v>
      </c>
      <c r="S285" s="4">
        <v>4.8614031338162298E-4</v>
      </c>
      <c r="T285" t="s">
        <v>438</v>
      </c>
    </row>
    <row r="286" spans="1:20" x14ac:dyDescent="0.35">
      <c r="A286" s="15" t="s">
        <v>604</v>
      </c>
      <c r="B286" s="4">
        <v>0.16810344827586199</v>
      </c>
      <c r="C286" s="4">
        <v>3.6261551013143199E-4</v>
      </c>
      <c r="D286" s="4">
        <v>6.0956917651404602E-5</v>
      </c>
      <c r="E286" s="4">
        <v>4.4947864306926202E-4</v>
      </c>
      <c r="F286" s="8" t="s">
        <v>438</v>
      </c>
      <c r="H286" s="83" t="s">
        <v>834</v>
      </c>
      <c r="I286" s="2">
        <v>-1.2303978321654401</v>
      </c>
      <c r="J286" s="2">
        <v>-8.0373091762552001E-2</v>
      </c>
      <c r="K286" s="2">
        <v>-8.1362008515799597E-2</v>
      </c>
      <c r="L286" s="2">
        <v>-0.925340606382411</v>
      </c>
      <c r="M286" t="s">
        <v>448</v>
      </c>
      <c r="O286" s="15" t="s">
        <v>767</v>
      </c>
      <c r="P286" s="4">
        <v>0.19537275064267401</v>
      </c>
      <c r="Q286" s="4">
        <v>3.8975307993791399E-4</v>
      </c>
      <c r="R286" s="4">
        <v>7.6147131298924005E-5</v>
      </c>
      <c r="S286" s="4">
        <v>4.8610415529694599E-4</v>
      </c>
      <c r="T286" t="s">
        <v>440</v>
      </c>
    </row>
    <row r="287" spans="1:20" x14ac:dyDescent="0.35">
      <c r="A287" s="15" t="s">
        <v>783</v>
      </c>
      <c r="B287" s="4">
        <v>0.16594827586206901</v>
      </c>
      <c r="C287" s="4">
        <v>3.5083584572363899E-4</v>
      </c>
      <c r="D287" s="4">
        <v>5.8220603708448699E-5</v>
      </c>
      <c r="E287" s="4">
        <v>4.2930185714440899E-4</v>
      </c>
      <c r="F287" s="8" t="s">
        <v>438</v>
      </c>
      <c r="H287" s="83" t="s">
        <v>809</v>
      </c>
      <c r="I287" s="2">
        <v>-1.2383399806642501</v>
      </c>
      <c r="J287" s="2">
        <v>-8.0756117033453007E-2</v>
      </c>
      <c r="K287" s="2">
        <v>-8.1740997269835594E-2</v>
      </c>
      <c r="L287" s="2">
        <v>-0.92965089431427095</v>
      </c>
      <c r="M287" t="s">
        <v>440</v>
      </c>
      <c r="O287" s="15" t="s">
        <v>817</v>
      </c>
      <c r="P287" s="4">
        <v>0.17994858611825201</v>
      </c>
      <c r="Q287" s="4">
        <v>4.1926356310134698E-4</v>
      </c>
      <c r="R287" s="4">
        <v>7.5445885390987896E-5</v>
      </c>
      <c r="S287" s="4">
        <v>4.8162757759903402E-4</v>
      </c>
      <c r="T287" t="s">
        <v>438</v>
      </c>
    </row>
    <row r="288" spans="1:20" x14ac:dyDescent="0.35">
      <c r="A288" s="15" t="s">
        <v>823</v>
      </c>
      <c r="B288" s="4">
        <v>0.163793103448276</v>
      </c>
      <c r="C288" s="4">
        <v>3.5263464082536602E-4</v>
      </c>
      <c r="D288" s="4">
        <v>5.7759122204154802E-5</v>
      </c>
      <c r="E288" s="4">
        <v>4.2589902628708398E-4</v>
      </c>
      <c r="F288" s="8" t="s">
        <v>448</v>
      </c>
      <c r="H288" s="83" t="s">
        <v>835</v>
      </c>
      <c r="I288" s="2">
        <v>-1.2462821291630599</v>
      </c>
      <c r="J288" s="2">
        <v>-8.1139142304354997E-2</v>
      </c>
      <c r="K288" s="2">
        <v>-8.2119986023870606E-2</v>
      </c>
      <c r="L288" s="2">
        <v>-0.933961182246141</v>
      </c>
      <c r="M288" t="s">
        <v>440</v>
      </c>
      <c r="O288" s="15" t="s">
        <v>534</v>
      </c>
      <c r="P288" s="4">
        <v>0.19023136246786601</v>
      </c>
      <c r="Q288" s="4">
        <v>3.8786379234679799E-4</v>
      </c>
      <c r="R288" s="4">
        <v>7.3783857670084904E-5</v>
      </c>
      <c r="S288" s="4">
        <v>4.71017610190306E-4</v>
      </c>
      <c r="T288" t="s">
        <v>438</v>
      </c>
    </row>
    <row r="289" spans="1:20" x14ac:dyDescent="0.35">
      <c r="A289" s="15" t="s">
        <v>750</v>
      </c>
      <c r="B289" s="4">
        <v>0.14439655172413801</v>
      </c>
      <c r="C289" s="4">
        <v>3.9652548750353098E-4</v>
      </c>
      <c r="D289" s="4">
        <v>5.7256913066242597E-5</v>
      </c>
      <c r="E289" s="4">
        <v>4.2219588166391602E-4</v>
      </c>
      <c r="F289" s="8" t="s">
        <v>438</v>
      </c>
      <c r="H289" s="83" t="s">
        <v>779</v>
      </c>
      <c r="I289" s="2">
        <v>-1.2542242776618699</v>
      </c>
      <c r="J289" s="2">
        <v>-8.1522167575257001E-2</v>
      </c>
      <c r="K289" s="2">
        <v>-8.2498974777906603E-2</v>
      </c>
      <c r="L289" s="2">
        <v>-0.93827147017800105</v>
      </c>
      <c r="M289" t="s">
        <v>440</v>
      </c>
      <c r="O289" s="15" t="s">
        <v>739</v>
      </c>
      <c r="P289" s="4">
        <v>0.197943444730077</v>
      </c>
      <c r="Q289" s="4">
        <v>3.6969315715317501E-4</v>
      </c>
      <c r="R289" s="4">
        <v>7.31783370200372E-5</v>
      </c>
      <c r="S289" s="4">
        <v>4.67152118489105E-4</v>
      </c>
      <c r="T289" t="s">
        <v>438</v>
      </c>
    </row>
    <row r="290" spans="1:20" x14ac:dyDescent="0.35">
      <c r="A290" s="15" t="s">
        <v>836</v>
      </c>
      <c r="B290" s="4">
        <v>0.16163793103448301</v>
      </c>
      <c r="C290" s="4">
        <v>3.46685354574893E-4</v>
      </c>
      <c r="D290" s="4">
        <v>5.6037503433441702E-5</v>
      </c>
      <c r="E290" s="4">
        <v>4.13204308464113E-4</v>
      </c>
      <c r="F290" s="8" t="s">
        <v>448</v>
      </c>
      <c r="H290" s="83" t="s">
        <v>701</v>
      </c>
      <c r="I290" s="2">
        <v>-1.26216642616068</v>
      </c>
      <c r="J290" s="2">
        <v>-8.1905192846158006E-2</v>
      </c>
      <c r="K290" s="2">
        <v>-8.2877963531941601E-2</v>
      </c>
      <c r="L290" s="2">
        <v>-0.942581758109861</v>
      </c>
      <c r="M290" t="s">
        <v>440</v>
      </c>
      <c r="O290" s="15" t="s">
        <v>782</v>
      </c>
      <c r="P290" s="4">
        <v>0.167095115681234</v>
      </c>
      <c r="Q290" s="4">
        <v>4.3055751352185598E-4</v>
      </c>
      <c r="R290" s="4">
        <v>7.1944057529359004E-5</v>
      </c>
      <c r="S290" s="4">
        <v>4.5927278831629602E-4</v>
      </c>
      <c r="T290" t="s">
        <v>438</v>
      </c>
    </row>
    <row r="291" spans="1:20" x14ac:dyDescent="0.35">
      <c r="A291" s="15" t="s">
        <v>648</v>
      </c>
      <c r="B291" s="4">
        <v>0.17241379310344801</v>
      </c>
      <c r="C291" s="4">
        <v>3.2276466668241399E-4</v>
      </c>
      <c r="D291" s="4">
        <v>5.5649080462485201E-5</v>
      </c>
      <c r="E291" s="4">
        <v>4.1034019005640598E-4</v>
      </c>
      <c r="F291" s="8" t="s">
        <v>438</v>
      </c>
      <c r="H291" s="83" t="s">
        <v>672</v>
      </c>
      <c r="I291" s="2">
        <v>-1.27010857465949</v>
      </c>
      <c r="J291" s="2">
        <v>-8.2288218117059997E-2</v>
      </c>
      <c r="K291" s="2">
        <v>-8.3256952285977598E-2</v>
      </c>
      <c r="L291" s="2">
        <v>-0.94689204604172095</v>
      </c>
      <c r="M291" t="s">
        <v>440</v>
      </c>
      <c r="O291" s="15" t="s">
        <v>837</v>
      </c>
      <c r="P291" s="4">
        <v>0.215938303341902</v>
      </c>
      <c r="Q291" s="4">
        <v>3.3250951236729598E-4</v>
      </c>
      <c r="R291" s="4">
        <v>7.1801539945637205E-5</v>
      </c>
      <c r="S291" s="4">
        <v>4.5836299186739098E-4</v>
      </c>
      <c r="T291" t="s">
        <v>440</v>
      </c>
    </row>
    <row r="292" spans="1:20" x14ac:dyDescent="0.35">
      <c r="A292" s="15" t="s">
        <v>838</v>
      </c>
      <c r="B292" s="4">
        <v>0.16163793103448301</v>
      </c>
      <c r="C292" s="4">
        <v>3.2918312141529799E-4</v>
      </c>
      <c r="D292" s="4">
        <v>5.3208478677041699E-5</v>
      </c>
      <c r="E292" s="4">
        <v>3.9234389987213202E-4</v>
      </c>
      <c r="F292" s="8" t="s">
        <v>448</v>
      </c>
      <c r="H292" s="83" t="s">
        <v>837</v>
      </c>
      <c r="I292" s="2">
        <v>-1.2780507231583</v>
      </c>
      <c r="J292" s="2">
        <v>-8.2671243387962001E-2</v>
      </c>
      <c r="K292" s="2">
        <v>-8.3635941040013595E-2</v>
      </c>
      <c r="L292" s="2">
        <v>-0.951202333973581</v>
      </c>
      <c r="M292" t="s">
        <v>448</v>
      </c>
      <c r="O292" s="15" t="s">
        <v>839</v>
      </c>
      <c r="P292" s="4">
        <v>0.167095115681234</v>
      </c>
      <c r="Q292" s="4">
        <v>4.2893255977225701E-4</v>
      </c>
      <c r="R292" s="4">
        <v>7.1672535694593001E-5</v>
      </c>
      <c r="S292" s="4">
        <v>4.57539461139262E-4</v>
      </c>
      <c r="T292" t="s">
        <v>438</v>
      </c>
    </row>
    <row r="293" spans="1:20" x14ac:dyDescent="0.35">
      <c r="A293" s="15" t="s">
        <v>840</v>
      </c>
      <c r="B293" s="4">
        <v>0.13793103448275901</v>
      </c>
      <c r="C293" s="4">
        <v>3.8062305876568098E-4</v>
      </c>
      <c r="D293" s="4">
        <v>5.2499732243542202E-5</v>
      </c>
      <c r="E293" s="4">
        <v>3.8711780909386599E-4</v>
      </c>
      <c r="F293" s="8" t="s">
        <v>438</v>
      </c>
      <c r="H293" s="83" t="s">
        <v>602</v>
      </c>
      <c r="I293" s="2">
        <v>-1.2859928716571101</v>
      </c>
      <c r="J293" s="2">
        <v>-8.3054268658863006E-2</v>
      </c>
      <c r="K293" s="2">
        <v>-8.4014929794048607E-2</v>
      </c>
      <c r="L293" s="2">
        <v>-0.95551262190544095</v>
      </c>
      <c r="M293" t="s">
        <v>440</v>
      </c>
      <c r="O293" s="15" t="s">
        <v>841</v>
      </c>
      <c r="P293" s="4">
        <v>0.21850899742930599</v>
      </c>
      <c r="Q293" s="4">
        <v>3.2250223753301502E-4</v>
      </c>
      <c r="R293" s="4">
        <v>7.0469640592046902E-5</v>
      </c>
      <c r="S293" s="4">
        <v>4.4986048101539403E-4</v>
      </c>
      <c r="T293" t="s">
        <v>440</v>
      </c>
    </row>
    <row r="294" spans="1:20" x14ac:dyDescent="0.35">
      <c r="A294" s="15" t="s">
        <v>776</v>
      </c>
      <c r="B294" s="4">
        <v>0.148706896551724</v>
      </c>
      <c r="C294" s="4">
        <v>3.5041566784184001E-4</v>
      </c>
      <c r="D294" s="4">
        <v>5.2109226467859797E-5</v>
      </c>
      <c r="E294" s="4">
        <v>3.8423833268778798E-4</v>
      </c>
      <c r="F294" s="8" t="s">
        <v>448</v>
      </c>
      <c r="H294" s="83" t="s">
        <v>842</v>
      </c>
      <c r="I294" s="2">
        <v>-1.2939350201559201</v>
      </c>
      <c r="J294" s="2">
        <v>-8.3437293929764997E-2</v>
      </c>
      <c r="K294" s="2">
        <v>-8.4393918548084604E-2</v>
      </c>
      <c r="L294" s="2">
        <v>-0.95982290983730101</v>
      </c>
      <c r="M294" t="s">
        <v>440</v>
      </c>
      <c r="O294" s="15" t="s">
        <v>599</v>
      </c>
      <c r="P294" s="4">
        <v>0.167095115681234</v>
      </c>
      <c r="Q294" s="4">
        <v>4.1633260404878901E-4</v>
      </c>
      <c r="R294" s="4">
        <v>6.9567144635401807E-5</v>
      </c>
      <c r="S294" s="4">
        <v>4.4409917356781999E-4</v>
      </c>
      <c r="T294" t="s">
        <v>438</v>
      </c>
    </row>
    <row r="295" spans="1:20" x14ac:dyDescent="0.35">
      <c r="A295" s="15" t="s">
        <v>743</v>
      </c>
      <c r="B295" s="4">
        <v>0.148706896551724</v>
      </c>
      <c r="C295" s="4">
        <v>3.4468951087234298E-4</v>
      </c>
      <c r="D295" s="4">
        <v>5.1257707435757998E-5</v>
      </c>
      <c r="E295" s="4">
        <v>3.7795947814849598E-4</v>
      </c>
      <c r="F295" s="8" t="s">
        <v>448</v>
      </c>
      <c r="H295" s="83" t="s">
        <v>811</v>
      </c>
      <c r="I295" s="2">
        <v>-1.3018771686547299</v>
      </c>
      <c r="J295" s="2">
        <v>-8.3820319200667001E-2</v>
      </c>
      <c r="K295" s="2">
        <v>-8.4772907302120601E-2</v>
      </c>
      <c r="L295" s="2">
        <v>-0.96413319776916095</v>
      </c>
      <c r="M295" t="s">
        <v>448</v>
      </c>
      <c r="O295" s="15" t="s">
        <v>843</v>
      </c>
      <c r="P295" s="4">
        <v>0.18508997429305901</v>
      </c>
      <c r="Q295" s="4">
        <v>3.7377600963535098E-4</v>
      </c>
      <c r="R295" s="4">
        <v>6.9182192014769403E-5</v>
      </c>
      <c r="S295" s="4">
        <v>4.4164173275173401E-4</v>
      </c>
      <c r="T295" t="s">
        <v>440</v>
      </c>
    </row>
    <row r="296" spans="1:20" x14ac:dyDescent="0.35">
      <c r="A296" s="15" t="s">
        <v>655</v>
      </c>
      <c r="B296" s="4">
        <v>0.16163793103448301</v>
      </c>
      <c r="C296" s="4">
        <v>3.16858637421765E-4</v>
      </c>
      <c r="D296" s="4">
        <v>5.1216374583259402E-5</v>
      </c>
      <c r="E296" s="4">
        <v>3.7765470167404401E-4</v>
      </c>
      <c r="F296" s="8" t="s">
        <v>448</v>
      </c>
      <c r="H296" s="83" t="s">
        <v>844</v>
      </c>
      <c r="I296" s="2">
        <v>-1.3098193171535399</v>
      </c>
      <c r="J296" s="2">
        <v>-8.4203344471568006E-2</v>
      </c>
      <c r="K296" s="2">
        <v>-8.5151896056155599E-2</v>
      </c>
      <c r="L296" s="2">
        <v>-0.96844348570102101</v>
      </c>
      <c r="M296" t="s">
        <v>440</v>
      </c>
      <c r="O296" s="15" t="s">
        <v>845</v>
      </c>
      <c r="P296" s="4">
        <v>0.18508997429305901</v>
      </c>
      <c r="Q296" s="4">
        <v>3.66221942585019E-4</v>
      </c>
      <c r="R296" s="4">
        <v>6.7784009938615306E-5</v>
      </c>
      <c r="S296" s="4">
        <v>4.3271608965150799E-4</v>
      </c>
      <c r="T296" t="s">
        <v>440</v>
      </c>
    </row>
    <row r="297" spans="1:20" x14ac:dyDescent="0.35">
      <c r="A297" s="15" t="s">
        <v>846</v>
      </c>
      <c r="B297" s="4">
        <v>0.15301724137931</v>
      </c>
      <c r="C297" s="4">
        <v>3.2846427078906998E-4</v>
      </c>
      <c r="D297" s="4">
        <v>5.0260696607810203E-5</v>
      </c>
      <c r="E297" s="4">
        <v>3.7060780927583299E-4</v>
      </c>
      <c r="F297" s="8" t="s">
        <v>438</v>
      </c>
      <c r="H297" s="83" t="s">
        <v>729</v>
      </c>
      <c r="I297" s="2">
        <v>-1.31776146565235</v>
      </c>
      <c r="J297" s="2">
        <v>-8.4586369742469997E-2</v>
      </c>
      <c r="K297" s="2">
        <v>-8.5530884810191596E-2</v>
      </c>
      <c r="L297" s="2">
        <v>-0.97275377363288096</v>
      </c>
      <c r="M297" t="s">
        <v>440</v>
      </c>
      <c r="O297" s="15" t="s">
        <v>550</v>
      </c>
      <c r="P297" s="4">
        <v>0.21336760925449899</v>
      </c>
      <c r="Q297" s="4">
        <v>3.1117391248495103E-4</v>
      </c>
      <c r="R297" s="4">
        <v>6.6394433769282607E-5</v>
      </c>
      <c r="S297" s="4">
        <v>4.2384538449831497E-4</v>
      </c>
      <c r="T297" t="s">
        <v>438</v>
      </c>
    </row>
    <row r="298" spans="1:20" x14ac:dyDescent="0.35">
      <c r="A298" s="15" t="s">
        <v>847</v>
      </c>
      <c r="B298" s="4">
        <v>0.14655172413793099</v>
      </c>
      <c r="C298" s="4">
        <v>3.4247405840816502E-4</v>
      </c>
      <c r="D298" s="4">
        <v>5.0190163732230999E-5</v>
      </c>
      <c r="E298" s="4">
        <v>3.7008772029449002E-4</v>
      </c>
      <c r="F298" s="8" t="s">
        <v>448</v>
      </c>
      <c r="H298" s="83" t="s">
        <v>566</v>
      </c>
      <c r="I298" s="2">
        <v>-1.32570361415116</v>
      </c>
      <c r="J298" s="2">
        <v>-8.4969395013372001E-2</v>
      </c>
      <c r="K298" s="2">
        <v>-8.5909873564227607E-2</v>
      </c>
      <c r="L298" s="2">
        <v>-0.97706406156474102</v>
      </c>
      <c r="M298" t="s">
        <v>448</v>
      </c>
      <c r="O298" s="15" t="s">
        <v>848</v>
      </c>
      <c r="P298" s="4">
        <v>0.16966580976863799</v>
      </c>
      <c r="Q298" s="4">
        <v>3.90727350416503E-4</v>
      </c>
      <c r="R298" s="4">
        <v>6.6293072307170204E-5</v>
      </c>
      <c r="S298" s="4">
        <v>4.2319831838985702E-4</v>
      </c>
      <c r="T298" t="s">
        <v>438</v>
      </c>
    </row>
    <row r="299" spans="1:20" x14ac:dyDescent="0.35">
      <c r="A299" s="15" t="s">
        <v>849</v>
      </c>
      <c r="B299" s="4">
        <v>0.15086206896551699</v>
      </c>
      <c r="C299" s="4">
        <v>3.2523406587868303E-4</v>
      </c>
      <c r="D299" s="4">
        <v>4.9065484076525499E-5</v>
      </c>
      <c r="E299" s="4">
        <v>3.6179465848934701E-4</v>
      </c>
      <c r="F299" s="8" t="s">
        <v>448</v>
      </c>
      <c r="H299" s="83" t="s">
        <v>850</v>
      </c>
      <c r="I299" s="2">
        <v>-1.33364576264997</v>
      </c>
      <c r="J299" s="2">
        <v>-8.5352420284273006E-2</v>
      </c>
      <c r="K299" s="2">
        <v>-8.6288862318262605E-2</v>
      </c>
      <c r="L299" s="2">
        <v>-0.98137434949660096</v>
      </c>
      <c r="M299" t="s">
        <v>440</v>
      </c>
      <c r="O299" s="15" t="s">
        <v>807</v>
      </c>
      <c r="P299" s="4">
        <v>0.19023136246786601</v>
      </c>
      <c r="Q299" s="4">
        <v>3.4447923485657897E-4</v>
      </c>
      <c r="R299" s="4">
        <v>6.5530754188655095E-5</v>
      </c>
      <c r="S299" s="4">
        <v>4.1833187104315902E-4</v>
      </c>
      <c r="T299" t="s">
        <v>438</v>
      </c>
    </row>
    <row r="300" spans="1:20" x14ac:dyDescent="0.35">
      <c r="A300" s="15" t="s">
        <v>596</v>
      </c>
      <c r="B300" s="4">
        <v>0.15086206896551699</v>
      </c>
      <c r="C300" s="4">
        <v>3.2438374035439501E-4</v>
      </c>
      <c r="D300" s="4">
        <v>4.89372022086372E-5</v>
      </c>
      <c r="E300" s="4">
        <v>3.6084874517662699E-4</v>
      </c>
      <c r="F300" s="8" t="s">
        <v>438</v>
      </c>
      <c r="H300" s="83" t="s">
        <v>533</v>
      </c>
      <c r="I300" s="2">
        <v>-1.3415879111487801</v>
      </c>
      <c r="J300" s="2">
        <v>-8.5735445555174997E-2</v>
      </c>
      <c r="K300" s="2">
        <v>-8.6667851072298602E-2</v>
      </c>
      <c r="L300" s="2">
        <v>-0.98568463742846102</v>
      </c>
      <c r="M300" t="s">
        <v>440</v>
      </c>
      <c r="O300" s="15" t="s">
        <v>829</v>
      </c>
      <c r="P300" s="4">
        <v>0.17480719794344499</v>
      </c>
      <c r="Q300" s="4">
        <v>3.6563421874365903E-4</v>
      </c>
      <c r="R300" s="4">
        <v>6.3915493250819597E-5</v>
      </c>
      <c r="S300" s="4">
        <v>4.08020451028026E-4</v>
      </c>
      <c r="T300" t="s">
        <v>440</v>
      </c>
    </row>
    <row r="301" spans="1:20" x14ac:dyDescent="0.35">
      <c r="A301" s="15" t="s">
        <v>789</v>
      </c>
      <c r="B301" s="4">
        <v>0.12931034482758599</v>
      </c>
      <c r="C301" s="4">
        <v>3.7653101211782101E-4</v>
      </c>
      <c r="D301" s="4">
        <v>4.8689355015235499E-5</v>
      </c>
      <c r="E301" s="4">
        <v>3.59021191808266E-4</v>
      </c>
      <c r="F301" s="8" t="s">
        <v>438</v>
      </c>
      <c r="H301" s="83" t="s">
        <v>851</v>
      </c>
      <c r="I301" s="2">
        <v>-1.3495300596475901</v>
      </c>
      <c r="J301" s="2">
        <v>-8.6118470826077001E-2</v>
      </c>
      <c r="K301" s="2">
        <v>-8.70468398263336E-2</v>
      </c>
      <c r="L301" s="2">
        <v>-0.98999492536032097</v>
      </c>
      <c r="M301" t="s">
        <v>440</v>
      </c>
      <c r="O301" s="15" t="s">
        <v>852</v>
      </c>
      <c r="P301" s="4">
        <v>0.17994858611825201</v>
      </c>
      <c r="Q301" s="4">
        <v>3.5466634616771299E-4</v>
      </c>
      <c r="R301" s="4">
        <v>6.3821707536606395E-5</v>
      </c>
      <c r="S301" s="4">
        <v>4.0742174659085499E-4</v>
      </c>
      <c r="T301" t="s">
        <v>438</v>
      </c>
    </row>
    <row r="302" spans="1:20" x14ac:dyDescent="0.35">
      <c r="A302" s="15" t="s">
        <v>827</v>
      </c>
      <c r="B302" s="4">
        <v>0.15301724137931</v>
      </c>
      <c r="C302" s="4">
        <v>3.1737488110282502E-4</v>
      </c>
      <c r="D302" s="4">
        <v>4.8563828789440901E-5</v>
      </c>
      <c r="E302" s="4">
        <v>3.5809559780165302E-4</v>
      </c>
      <c r="F302" s="8" t="s">
        <v>448</v>
      </c>
      <c r="H302" s="83" t="s">
        <v>853</v>
      </c>
      <c r="I302" s="2">
        <v>-1.3574722081463999</v>
      </c>
      <c r="J302" s="2">
        <v>-8.6501496096978006E-2</v>
      </c>
      <c r="K302" s="2">
        <v>-8.7425828580369597E-2</v>
      </c>
      <c r="L302" s="2">
        <v>-0.99430521329218102</v>
      </c>
      <c r="M302" t="s">
        <v>448</v>
      </c>
      <c r="O302" s="15" t="s">
        <v>555</v>
      </c>
      <c r="P302" s="4">
        <v>0.172236503856041</v>
      </c>
      <c r="Q302" s="4">
        <v>3.68643411710739E-4</v>
      </c>
      <c r="R302" s="4">
        <v>6.3493852402620897E-5</v>
      </c>
      <c r="S302" s="4">
        <v>4.0532880178456701E-4</v>
      </c>
      <c r="T302" t="s">
        <v>438</v>
      </c>
    </row>
    <row r="303" spans="1:20" x14ac:dyDescent="0.35">
      <c r="A303" s="15" t="s">
        <v>854</v>
      </c>
      <c r="B303" s="4">
        <v>0.135775862068966</v>
      </c>
      <c r="C303" s="4">
        <v>3.5767075416345302E-4</v>
      </c>
      <c r="D303" s="4">
        <v>4.85630549833998E-5</v>
      </c>
      <c r="E303" s="4">
        <v>3.5808989198018499E-4</v>
      </c>
      <c r="F303" s="8" t="s">
        <v>438</v>
      </c>
      <c r="H303" s="83" t="s">
        <v>855</v>
      </c>
      <c r="I303" s="2">
        <v>-1.3654143566452099</v>
      </c>
      <c r="J303" s="2">
        <v>-8.6884521367879997E-2</v>
      </c>
      <c r="K303" s="2">
        <v>-8.7804817334405594E-2</v>
      </c>
      <c r="L303" s="2">
        <v>-0.99861550122404097</v>
      </c>
      <c r="M303" t="s">
        <v>440</v>
      </c>
      <c r="O303" s="15" t="s">
        <v>786</v>
      </c>
      <c r="P303" s="4">
        <v>0.17994858611825201</v>
      </c>
      <c r="Q303" s="4">
        <v>3.49972967078818E-4</v>
      </c>
      <c r="R303" s="4">
        <v>6.2977140605442901E-5</v>
      </c>
      <c r="S303" s="4">
        <v>4.0203024348808798E-4</v>
      </c>
      <c r="T303" t="s">
        <v>438</v>
      </c>
    </row>
    <row r="304" spans="1:20" x14ac:dyDescent="0.35">
      <c r="A304" s="15" t="s">
        <v>856</v>
      </c>
      <c r="B304" s="4">
        <v>0.148706896551724</v>
      </c>
      <c r="C304" s="4">
        <v>3.2412741846945002E-4</v>
      </c>
      <c r="D304" s="4">
        <v>4.8199982487914E-5</v>
      </c>
      <c r="E304" s="4">
        <v>3.55412700631042E-4</v>
      </c>
      <c r="F304" s="8" t="s">
        <v>448</v>
      </c>
      <c r="H304" s="83" t="s">
        <v>857</v>
      </c>
      <c r="I304" s="2">
        <v>-1.37335650514402</v>
      </c>
      <c r="J304" s="2">
        <v>-8.7267546638782001E-2</v>
      </c>
      <c r="K304" s="2">
        <v>-8.8183806088440606E-2</v>
      </c>
      <c r="L304" s="2">
        <v>-1.0029257891559</v>
      </c>
      <c r="M304" t="s">
        <v>440</v>
      </c>
      <c r="O304" s="15" t="s">
        <v>770</v>
      </c>
      <c r="P304" s="4">
        <v>0.20051413881748101</v>
      </c>
      <c r="Q304" s="4">
        <v>3.1133335709431398E-4</v>
      </c>
      <c r="R304" s="4">
        <v>6.2426739982921606E-5</v>
      </c>
      <c r="S304" s="4">
        <v>3.9851662419446902E-4</v>
      </c>
      <c r="T304" t="s">
        <v>440</v>
      </c>
    </row>
    <row r="305" spans="1:20" x14ac:dyDescent="0.35">
      <c r="A305" s="15" t="s">
        <v>858</v>
      </c>
      <c r="B305" s="4">
        <v>0.13362068965517199</v>
      </c>
      <c r="C305" s="4">
        <v>3.5607938799501798E-4</v>
      </c>
      <c r="D305" s="4">
        <v>4.7579573395886002E-5</v>
      </c>
      <c r="E305" s="4">
        <v>3.5083798380518099E-4</v>
      </c>
      <c r="F305" s="8" t="s">
        <v>448</v>
      </c>
      <c r="H305" s="83" t="s">
        <v>712</v>
      </c>
      <c r="I305" s="2">
        <v>-1.38129865364283</v>
      </c>
      <c r="J305" s="2">
        <v>-8.7650571909683006E-2</v>
      </c>
      <c r="K305" s="2">
        <v>-8.8562794842476603E-2</v>
      </c>
      <c r="L305" s="2">
        <v>-1.00723607708777</v>
      </c>
      <c r="M305" t="s">
        <v>448</v>
      </c>
      <c r="O305" s="15" t="s">
        <v>859</v>
      </c>
      <c r="P305" s="4">
        <v>0.161953727506427</v>
      </c>
      <c r="Q305" s="4">
        <v>3.82852992136601E-4</v>
      </c>
      <c r="R305" s="4">
        <v>6.2004469163511302E-5</v>
      </c>
      <c r="S305" s="4">
        <v>3.95820953373066E-4</v>
      </c>
      <c r="T305" t="s">
        <v>440</v>
      </c>
    </row>
    <row r="306" spans="1:20" x14ac:dyDescent="0.35">
      <c r="A306" s="15" t="s">
        <v>731</v>
      </c>
      <c r="B306" s="4">
        <v>0.142241379310345</v>
      </c>
      <c r="C306" s="4">
        <v>3.27750864552497E-4</v>
      </c>
      <c r="D306" s="4">
        <v>4.6619735044105201E-5</v>
      </c>
      <c r="E306" s="4">
        <v>3.4376041399773901E-4</v>
      </c>
      <c r="F306" s="8" t="s">
        <v>448</v>
      </c>
      <c r="H306" s="83" t="s">
        <v>860</v>
      </c>
      <c r="I306" s="2">
        <v>-1.38924080214164</v>
      </c>
      <c r="J306" s="2">
        <v>-8.8033597180584996E-2</v>
      </c>
      <c r="K306" s="2">
        <v>-8.89417835965126E-2</v>
      </c>
      <c r="L306" s="2">
        <v>-1.0115463650196299</v>
      </c>
      <c r="M306" t="s">
        <v>440</v>
      </c>
      <c r="O306" s="15" t="s">
        <v>861</v>
      </c>
      <c r="P306" s="4">
        <v>0.15681233933162</v>
      </c>
      <c r="Q306" s="4">
        <v>3.9493674384946502E-4</v>
      </c>
      <c r="R306" s="4">
        <v>6.1930954691047203E-5</v>
      </c>
      <c r="S306" s="4">
        <v>3.9535165545035198E-4</v>
      </c>
      <c r="T306" t="s">
        <v>438</v>
      </c>
    </row>
    <row r="307" spans="1:20" x14ac:dyDescent="0.35">
      <c r="A307" s="15" t="s">
        <v>694</v>
      </c>
      <c r="B307" s="4">
        <v>0.13793103448275901</v>
      </c>
      <c r="C307" s="4">
        <v>3.0498007035535901E-4</v>
      </c>
      <c r="D307" s="4">
        <v>4.2066216600739203E-5</v>
      </c>
      <c r="E307" s="4">
        <v>3.1018408878360099E-4</v>
      </c>
      <c r="F307" s="8" t="s">
        <v>438</v>
      </c>
      <c r="H307" s="83" t="s">
        <v>777</v>
      </c>
      <c r="I307" s="2">
        <v>-1.3971829506404501</v>
      </c>
      <c r="J307" s="2">
        <v>-8.8416622451487001E-2</v>
      </c>
      <c r="K307" s="2">
        <v>-8.9320772350547598E-2</v>
      </c>
      <c r="L307" s="2">
        <v>-1.0158566529514901</v>
      </c>
      <c r="M307" t="s">
        <v>440</v>
      </c>
      <c r="O307" s="15" t="s">
        <v>737</v>
      </c>
      <c r="P307" s="4">
        <v>0.19023136246786601</v>
      </c>
      <c r="Q307" s="4">
        <v>3.18899537060084E-4</v>
      </c>
      <c r="R307" s="4">
        <v>6.0664693425311597E-5</v>
      </c>
      <c r="S307" s="4">
        <v>3.87268161660556E-4</v>
      </c>
      <c r="T307" t="s">
        <v>440</v>
      </c>
    </row>
    <row r="308" spans="1:20" x14ac:dyDescent="0.35">
      <c r="A308" s="15" t="s">
        <v>862</v>
      </c>
      <c r="B308" s="4">
        <v>0.125</v>
      </c>
      <c r="C308" s="4">
        <v>3.2951789817237099E-4</v>
      </c>
      <c r="D308" s="4">
        <v>4.1189737271546401E-5</v>
      </c>
      <c r="E308" s="4">
        <v>3.0372118424802701E-4</v>
      </c>
      <c r="F308" s="8" t="s">
        <v>438</v>
      </c>
      <c r="H308" s="83" t="s">
        <v>703</v>
      </c>
      <c r="I308" s="2">
        <v>-1.4051250991392601</v>
      </c>
      <c r="J308" s="2">
        <v>-8.8799647722388006E-2</v>
      </c>
      <c r="K308" s="2">
        <v>-8.9699761104583595E-2</v>
      </c>
      <c r="L308" s="2">
        <v>-1.02016694088335</v>
      </c>
      <c r="M308" t="s">
        <v>440</v>
      </c>
      <c r="O308" s="15" t="s">
        <v>846</v>
      </c>
      <c r="P308" s="4">
        <v>0.15681233933162</v>
      </c>
      <c r="Q308" s="4">
        <v>3.8683770385164798E-4</v>
      </c>
      <c r="R308" s="4">
        <v>6.0660925282649198E-5</v>
      </c>
      <c r="S308" s="4">
        <v>3.87244106784493E-4</v>
      </c>
      <c r="T308" t="s">
        <v>438</v>
      </c>
    </row>
    <row r="309" spans="1:20" x14ac:dyDescent="0.35">
      <c r="A309" s="15" t="s">
        <v>702</v>
      </c>
      <c r="B309" s="4">
        <v>0.14655172413793099</v>
      </c>
      <c r="C309" s="4">
        <v>2.78312549423168E-4</v>
      </c>
      <c r="D309" s="4">
        <v>4.0787183967188299E-5</v>
      </c>
      <c r="E309" s="4">
        <v>3.0075287285733898E-4</v>
      </c>
      <c r="F309" s="8" t="s">
        <v>448</v>
      </c>
      <c r="H309" s="83" t="s">
        <v>737</v>
      </c>
      <c r="I309" s="2">
        <v>-1.4130672476380699</v>
      </c>
      <c r="J309" s="2">
        <v>-8.9182672993289996E-2</v>
      </c>
      <c r="K309" s="2">
        <v>-9.0078749858618606E-2</v>
      </c>
      <c r="L309" s="2">
        <v>-1.02447722881521</v>
      </c>
      <c r="M309" t="s">
        <v>440</v>
      </c>
      <c r="O309" s="15" t="s">
        <v>677</v>
      </c>
      <c r="P309" s="4">
        <v>0.19023136246786601</v>
      </c>
      <c r="Q309" s="4">
        <v>3.1434000370310301E-4</v>
      </c>
      <c r="R309" s="4">
        <v>5.97973271825955E-5</v>
      </c>
      <c r="S309" s="4">
        <v>3.8173111348084902E-4</v>
      </c>
      <c r="T309" t="s">
        <v>440</v>
      </c>
    </row>
    <row r="310" spans="1:20" x14ac:dyDescent="0.35">
      <c r="A310" s="15" t="s">
        <v>863</v>
      </c>
      <c r="B310" s="4">
        <v>0.13793103448275901</v>
      </c>
      <c r="C310" s="4">
        <v>2.8812830727432899E-4</v>
      </c>
      <c r="D310" s="4">
        <v>3.9741835486114399E-5</v>
      </c>
      <c r="E310" s="4">
        <v>2.9304477614066103E-4</v>
      </c>
      <c r="F310" s="8" t="s">
        <v>438</v>
      </c>
      <c r="H310" s="83" t="s">
        <v>864</v>
      </c>
      <c r="I310" s="2">
        <v>-1.4210093961368799</v>
      </c>
      <c r="J310" s="2">
        <v>-8.9565698264192001E-2</v>
      </c>
      <c r="K310" s="2">
        <v>-9.0457738612654603E-2</v>
      </c>
      <c r="L310" s="2">
        <v>-1.0287875167470699</v>
      </c>
      <c r="M310" t="s">
        <v>448</v>
      </c>
      <c r="O310" s="15" t="s">
        <v>481</v>
      </c>
      <c r="P310" s="4">
        <v>0.15424164524421599</v>
      </c>
      <c r="Q310" s="4">
        <v>3.8753719816454898E-4</v>
      </c>
      <c r="R310" s="4">
        <v>5.9774375038233698E-5</v>
      </c>
      <c r="S310" s="4">
        <v>3.8158459275765299E-4</v>
      </c>
      <c r="T310" t="s">
        <v>438</v>
      </c>
    </row>
    <row r="311" spans="1:20" x14ac:dyDescent="0.35">
      <c r="A311" s="15" t="s">
        <v>560</v>
      </c>
      <c r="B311" s="4">
        <v>0.14655172413793099</v>
      </c>
      <c r="C311" s="4">
        <v>2.7076631795770203E-4</v>
      </c>
      <c r="D311" s="4">
        <v>3.9681270735180499E-5</v>
      </c>
      <c r="E311" s="4">
        <v>2.9259818922130099E-4</v>
      </c>
      <c r="F311" s="8" t="s">
        <v>448</v>
      </c>
      <c r="H311" s="83" t="s">
        <v>836</v>
      </c>
      <c r="I311" s="2">
        <v>-1.42895154463569</v>
      </c>
      <c r="J311" s="2">
        <v>-8.9948723535093006E-2</v>
      </c>
      <c r="K311" s="2">
        <v>-9.0836727366690601E-2</v>
      </c>
      <c r="L311" s="2">
        <v>-1.0330978046789301</v>
      </c>
      <c r="M311" t="s">
        <v>448</v>
      </c>
      <c r="O311" s="15" t="s">
        <v>865</v>
      </c>
      <c r="P311" s="4">
        <v>0.177377892030848</v>
      </c>
      <c r="Q311" s="4">
        <v>3.3322358342772199E-4</v>
      </c>
      <c r="R311" s="4">
        <v>5.91064968033749E-5</v>
      </c>
      <c r="S311" s="4">
        <v>3.7732102590149901E-4</v>
      </c>
      <c r="T311" t="s">
        <v>438</v>
      </c>
    </row>
    <row r="312" spans="1:20" x14ac:dyDescent="0.35">
      <c r="A312" s="15" t="s">
        <v>555</v>
      </c>
      <c r="B312" s="4">
        <v>0.12931034482758599</v>
      </c>
      <c r="C312" s="4">
        <v>3.06253689283462E-4</v>
      </c>
      <c r="D312" s="4">
        <v>3.96017701659649E-5</v>
      </c>
      <c r="E312" s="4">
        <v>2.92011975066271E-4</v>
      </c>
      <c r="F312" s="8" t="s">
        <v>438</v>
      </c>
      <c r="H312" s="83" t="s">
        <v>485</v>
      </c>
      <c r="I312" s="2">
        <v>-1.4368936931345</v>
      </c>
      <c r="J312" s="2">
        <v>-9.0331748805994996E-2</v>
      </c>
      <c r="K312" s="2">
        <v>-9.1215716120725598E-2</v>
      </c>
      <c r="L312" s="2">
        <v>-1.03740809261079</v>
      </c>
      <c r="M312" t="s">
        <v>440</v>
      </c>
      <c r="O312" s="15" t="s">
        <v>745</v>
      </c>
      <c r="P312" s="4">
        <v>0.167095115681234</v>
      </c>
      <c r="Q312" s="4">
        <v>3.4926335375345599E-4</v>
      </c>
      <c r="R312" s="4">
        <v>5.83602004986495E-5</v>
      </c>
      <c r="S312" s="4">
        <v>3.7255685778877498E-4</v>
      </c>
      <c r="T312" t="s">
        <v>440</v>
      </c>
    </row>
    <row r="313" spans="1:20" x14ac:dyDescent="0.35">
      <c r="A313" s="15" t="s">
        <v>841</v>
      </c>
      <c r="B313" s="4">
        <v>0.142241379310345</v>
      </c>
      <c r="C313" s="4">
        <v>2.7740998702026001E-4</v>
      </c>
      <c r="D313" s="4">
        <v>3.9459179188226597E-5</v>
      </c>
      <c r="E313" s="4">
        <v>2.90960550524856E-4</v>
      </c>
      <c r="F313" s="8" t="s">
        <v>448</v>
      </c>
      <c r="H313" s="83" t="s">
        <v>866</v>
      </c>
      <c r="I313" s="2">
        <v>-1.44483584163331</v>
      </c>
      <c r="J313" s="2">
        <v>-9.0714774076897001E-2</v>
      </c>
      <c r="K313" s="2">
        <v>-9.1594704874761596E-2</v>
      </c>
      <c r="L313" s="2">
        <v>-1.04171838054265</v>
      </c>
      <c r="M313" t="s">
        <v>440</v>
      </c>
      <c r="O313" s="15" t="s">
        <v>775</v>
      </c>
      <c r="P313" s="4">
        <v>0.20822622107969199</v>
      </c>
      <c r="Q313" s="4">
        <v>2.76719188597214E-4</v>
      </c>
      <c r="R313" s="4">
        <v>5.7620190941836399E-5</v>
      </c>
      <c r="S313" s="4">
        <v>3.6783282269526398E-4</v>
      </c>
      <c r="T313" t="s">
        <v>440</v>
      </c>
    </row>
    <row r="314" spans="1:20" x14ac:dyDescent="0.35">
      <c r="A314" s="15" t="s">
        <v>697</v>
      </c>
      <c r="B314" s="4">
        <v>0.135775862068966</v>
      </c>
      <c r="C314" s="4">
        <v>2.8885573650773899E-4</v>
      </c>
      <c r="D314" s="4">
        <v>3.9219636637904299E-5</v>
      </c>
      <c r="E314" s="4">
        <v>2.8919423318755298E-4</v>
      </c>
      <c r="F314" s="8" t="s">
        <v>438</v>
      </c>
      <c r="H314" s="83" t="s">
        <v>867</v>
      </c>
      <c r="I314" s="2">
        <v>-1.4527779901321201</v>
      </c>
      <c r="J314" s="2">
        <v>-9.1097799347798006E-2</v>
      </c>
      <c r="K314" s="2">
        <v>-9.1973693628797606E-2</v>
      </c>
      <c r="L314" s="2">
        <v>-1.0460286684745099</v>
      </c>
      <c r="M314" t="s">
        <v>440</v>
      </c>
      <c r="O314" s="15" t="s">
        <v>868</v>
      </c>
      <c r="P314" s="4">
        <v>0.18508997429305901</v>
      </c>
      <c r="Q314" s="4">
        <v>2.9830727785835703E-4</v>
      </c>
      <c r="R314" s="4">
        <v>5.5213686390235802E-5</v>
      </c>
      <c r="S314" s="4">
        <v>3.5247030223888802E-4</v>
      </c>
      <c r="T314" t="s">
        <v>438</v>
      </c>
    </row>
    <row r="315" spans="1:20" x14ac:dyDescent="0.35">
      <c r="A315" s="15" t="s">
        <v>670</v>
      </c>
      <c r="B315" s="4">
        <v>0.14008620689655199</v>
      </c>
      <c r="C315" s="4">
        <v>2.7948752457903698E-4</v>
      </c>
      <c r="D315" s="4">
        <v>3.9152347193184E-5</v>
      </c>
      <c r="E315" s="4">
        <v>2.8869806032529098E-4</v>
      </c>
      <c r="F315" s="8" t="s">
        <v>448</v>
      </c>
      <c r="H315" s="83" t="s">
        <v>865</v>
      </c>
      <c r="I315" s="2">
        <v>-1.4607201386309301</v>
      </c>
      <c r="J315" s="2">
        <v>-9.1480824618699996E-2</v>
      </c>
      <c r="K315" s="2">
        <v>-9.2352682382832604E-2</v>
      </c>
      <c r="L315" s="2">
        <v>-1.0503389564063701</v>
      </c>
      <c r="M315" t="s">
        <v>448</v>
      </c>
      <c r="O315" s="15" t="s">
        <v>869</v>
      </c>
      <c r="P315" s="4">
        <v>0.15681233933162</v>
      </c>
      <c r="Q315" s="4">
        <v>3.5040772464894199E-4</v>
      </c>
      <c r="R315" s="4">
        <v>5.4948255022070501E-5</v>
      </c>
      <c r="S315" s="4">
        <v>3.5077585507048702E-4</v>
      </c>
      <c r="T315" t="s">
        <v>438</v>
      </c>
    </row>
    <row r="316" spans="1:20" x14ac:dyDescent="0.35">
      <c r="A316" s="15" t="s">
        <v>493</v>
      </c>
      <c r="B316" s="4">
        <v>0.142241379310345</v>
      </c>
      <c r="C316" s="4">
        <v>2.7433748422450401E-4</v>
      </c>
      <c r="D316" s="4">
        <v>3.9022142152623399E-5</v>
      </c>
      <c r="E316" s="4">
        <v>2.8773796609469598E-4</v>
      </c>
      <c r="F316" s="8" t="s">
        <v>438</v>
      </c>
      <c r="H316" s="83" t="s">
        <v>652</v>
      </c>
      <c r="I316" s="2">
        <v>-1.4686622871297399</v>
      </c>
      <c r="J316" s="2">
        <v>-9.1863849889602001E-2</v>
      </c>
      <c r="K316" s="2">
        <v>-9.2731671136868601E-2</v>
      </c>
      <c r="L316" s="2">
        <v>-1.05464924433823</v>
      </c>
      <c r="M316" t="s">
        <v>448</v>
      </c>
      <c r="O316" s="15" t="s">
        <v>735</v>
      </c>
      <c r="P316" s="4">
        <v>0.118251928020566</v>
      </c>
      <c r="Q316" s="4">
        <v>4.6330757782210498E-4</v>
      </c>
      <c r="R316" s="4">
        <v>5.4787014344002097E-5</v>
      </c>
      <c r="S316" s="4">
        <v>3.4974653509119299E-4</v>
      </c>
      <c r="T316" t="s">
        <v>438</v>
      </c>
    </row>
    <row r="317" spans="1:20" x14ac:dyDescent="0.35">
      <c r="A317" s="15" t="s">
        <v>870</v>
      </c>
      <c r="B317" s="4">
        <v>0.12068965517241401</v>
      </c>
      <c r="C317" s="4">
        <v>3.2305194875035799E-4</v>
      </c>
      <c r="D317" s="4">
        <v>3.8989028297457099E-5</v>
      </c>
      <c r="E317" s="4">
        <v>2.8749379412438598E-4</v>
      </c>
      <c r="F317" s="8" t="s">
        <v>438</v>
      </c>
      <c r="H317" s="83" t="s">
        <v>774</v>
      </c>
      <c r="I317" s="2">
        <v>-1.4766044356285499</v>
      </c>
      <c r="J317" s="2">
        <v>-9.2246875160503006E-2</v>
      </c>
      <c r="K317" s="2">
        <v>-9.3110659890903599E-2</v>
      </c>
      <c r="L317" s="2">
        <v>-1.05895953227009</v>
      </c>
      <c r="M317" t="s">
        <v>448</v>
      </c>
      <c r="O317" s="15" t="s">
        <v>871</v>
      </c>
      <c r="P317" s="4">
        <v>0.16452442159382999</v>
      </c>
      <c r="Q317" s="4">
        <v>3.2582039198568501E-4</v>
      </c>
      <c r="R317" s="4">
        <v>5.3605411534919802E-5</v>
      </c>
      <c r="S317" s="4">
        <v>3.4220347961940302E-4</v>
      </c>
      <c r="T317" t="s">
        <v>440</v>
      </c>
    </row>
    <row r="318" spans="1:20" x14ac:dyDescent="0.35">
      <c r="A318" s="15" t="s">
        <v>872</v>
      </c>
      <c r="B318" s="4">
        <v>0.116379310344828</v>
      </c>
      <c r="C318" s="4">
        <v>3.33863443917094E-4</v>
      </c>
      <c r="D318" s="4">
        <v>3.8854797352420497E-5</v>
      </c>
      <c r="E318" s="4">
        <v>2.8650401404104901E-4</v>
      </c>
      <c r="F318" s="8" t="s">
        <v>448</v>
      </c>
      <c r="H318" s="83" t="s">
        <v>873</v>
      </c>
      <c r="I318" s="2">
        <v>-1.48454658412736</v>
      </c>
      <c r="J318" s="2">
        <v>-9.2629900431404996E-2</v>
      </c>
      <c r="K318" s="2">
        <v>-9.3489648644939596E-2</v>
      </c>
      <c r="L318" s="2">
        <v>-1.0632698202019499</v>
      </c>
      <c r="M318" t="s">
        <v>440</v>
      </c>
      <c r="O318" s="15" t="s">
        <v>874</v>
      </c>
      <c r="P318" s="4">
        <v>0.17994858611825201</v>
      </c>
      <c r="Q318" s="4">
        <v>2.9668051429236798E-4</v>
      </c>
      <c r="R318" s="4">
        <v>5.3387239075747401E-5</v>
      </c>
      <c r="S318" s="4">
        <v>3.4081072145286401E-4</v>
      </c>
      <c r="T318" t="s">
        <v>438</v>
      </c>
    </row>
    <row r="319" spans="1:20" x14ac:dyDescent="0.35">
      <c r="A319" s="15" t="s">
        <v>810</v>
      </c>
      <c r="B319" s="4">
        <v>0.118534482758621</v>
      </c>
      <c r="C319" s="4">
        <v>3.1972625103449999E-4</v>
      </c>
      <c r="D319" s="4">
        <v>3.7898585790727397E-5</v>
      </c>
      <c r="E319" s="4">
        <v>2.7945318713252999E-4</v>
      </c>
      <c r="F319" s="8" t="s">
        <v>438</v>
      </c>
      <c r="H319" s="83" t="s">
        <v>875</v>
      </c>
      <c r="I319" s="2">
        <v>-1.49248873262617</v>
      </c>
      <c r="J319" s="2">
        <v>-9.3012925702307001E-2</v>
      </c>
      <c r="K319" s="2">
        <v>-9.3868637398975593E-2</v>
      </c>
      <c r="L319" s="2">
        <v>-1.0675801081338101</v>
      </c>
      <c r="M319" t="s">
        <v>448</v>
      </c>
      <c r="O319" s="15" t="s">
        <v>876</v>
      </c>
      <c r="P319" s="4">
        <v>0.187660668380463</v>
      </c>
      <c r="Q319" s="4">
        <v>2.8046149001438603E-4</v>
      </c>
      <c r="R319" s="4">
        <v>5.26315906710801E-5</v>
      </c>
      <c r="S319" s="4">
        <v>3.3598685188369703E-4</v>
      </c>
      <c r="T319" t="s">
        <v>440</v>
      </c>
    </row>
    <row r="320" spans="1:20" x14ac:dyDescent="0.35">
      <c r="A320" s="15" t="s">
        <v>705</v>
      </c>
      <c r="B320" s="4">
        <v>0.131465517241379</v>
      </c>
      <c r="C320" s="4">
        <v>2.8464423308463099E-4</v>
      </c>
      <c r="D320" s="4">
        <v>3.7420901332246697E-5</v>
      </c>
      <c r="E320" s="4">
        <v>2.7593088038727997E-4</v>
      </c>
      <c r="F320" s="8" t="s">
        <v>448</v>
      </c>
      <c r="H320" s="83" t="s">
        <v>877</v>
      </c>
      <c r="I320" s="2">
        <v>-1.50043088112499</v>
      </c>
      <c r="J320" s="2">
        <v>-9.3395950973208006E-2</v>
      </c>
      <c r="K320" s="2">
        <v>-9.4247626153010605E-2</v>
      </c>
      <c r="L320" s="2">
        <v>-1.07189039606567</v>
      </c>
      <c r="M320" t="s">
        <v>440</v>
      </c>
      <c r="O320" s="15" t="s">
        <v>870</v>
      </c>
      <c r="P320" s="4">
        <v>0.13624678663239101</v>
      </c>
      <c r="Q320" s="4">
        <v>3.8485236701240298E-4</v>
      </c>
      <c r="R320" s="4">
        <v>5.2434898333309501E-5</v>
      </c>
      <c r="S320" s="4">
        <v>3.3473121741560299E-4</v>
      </c>
      <c r="T320" t="s">
        <v>438</v>
      </c>
    </row>
    <row r="321" spans="1:20" x14ac:dyDescent="0.35">
      <c r="A321" s="15" t="s">
        <v>589</v>
      </c>
      <c r="B321" s="4">
        <v>0.107758620689655</v>
      </c>
      <c r="C321" s="4">
        <v>3.3904638387696501E-4</v>
      </c>
      <c r="D321" s="4">
        <v>3.6535170676397103E-5</v>
      </c>
      <c r="E321" s="4">
        <v>2.6939975925033499E-4</v>
      </c>
      <c r="F321" s="8" t="s">
        <v>438</v>
      </c>
      <c r="H321" s="83" t="s">
        <v>766</v>
      </c>
      <c r="I321" s="2">
        <v>-1.5083730296238</v>
      </c>
      <c r="J321" s="2">
        <v>-9.3778976244109996E-2</v>
      </c>
      <c r="K321" s="2">
        <v>-9.4626614907046602E-2</v>
      </c>
      <c r="L321" s="2">
        <v>-1.07620068399753</v>
      </c>
      <c r="M321" t="s">
        <v>448</v>
      </c>
      <c r="O321" s="15" t="s">
        <v>476</v>
      </c>
      <c r="P321" s="4">
        <v>0.172236503856041</v>
      </c>
      <c r="Q321" s="4">
        <v>3.0376320066649099E-4</v>
      </c>
      <c r="R321" s="4">
        <v>5.2319111682917598E-5</v>
      </c>
      <c r="S321" s="4">
        <v>3.3399206452929897E-4</v>
      </c>
      <c r="T321" t="s">
        <v>438</v>
      </c>
    </row>
    <row r="322" spans="1:20" x14ac:dyDescent="0.35">
      <c r="A322" s="15" t="s">
        <v>868</v>
      </c>
      <c r="B322" s="4">
        <v>0.131465517241379</v>
      </c>
      <c r="C322" s="4">
        <v>2.7405094690597298E-4</v>
      </c>
      <c r="D322" s="4">
        <v>3.6028249485483502E-5</v>
      </c>
      <c r="E322" s="4">
        <v>2.6566186931406999E-4</v>
      </c>
      <c r="F322" s="8" t="s">
        <v>438</v>
      </c>
      <c r="H322" s="83" t="s">
        <v>726</v>
      </c>
      <c r="I322" s="2">
        <v>-1.5163151781226101</v>
      </c>
      <c r="J322" s="2">
        <v>-9.4162001515012E-2</v>
      </c>
      <c r="K322" s="2">
        <v>-9.5005603661082599E-2</v>
      </c>
      <c r="L322" s="2">
        <v>-1.0805109719293899</v>
      </c>
      <c r="M322" t="s">
        <v>440</v>
      </c>
      <c r="O322" s="15" t="s">
        <v>593</v>
      </c>
      <c r="P322" s="4">
        <v>0.172236503856041</v>
      </c>
      <c r="Q322" s="4">
        <v>3.02868021496649E-4</v>
      </c>
      <c r="R322" s="4">
        <v>5.2164929152379098E-5</v>
      </c>
      <c r="S322" s="4">
        <v>3.3300780199057298E-4</v>
      </c>
      <c r="T322" t="s">
        <v>440</v>
      </c>
    </row>
    <row r="323" spans="1:20" x14ac:dyDescent="0.35">
      <c r="A323" s="15" t="s">
        <v>825</v>
      </c>
      <c r="B323" s="4">
        <v>0.114224137931034</v>
      </c>
      <c r="C323" s="4">
        <v>3.1514553265894198E-4</v>
      </c>
      <c r="D323" s="4">
        <v>3.5997226790784301E-5</v>
      </c>
      <c r="E323" s="4">
        <v>2.65433116954945E-4</v>
      </c>
      <c r="F323" s="8" t="s">
        <v>448</v>
      </c>
      <c r="H323" s="83" t="s">
        <v>878</v>
      </c>
      <c r="I323" s="2">
        <v>-1.5242573266214201</v>
      </c>
      <c r="J323" s="2">
        <v>-9.4545026785913006E-2</v>
      </c>
      <c r="K323" s="2">
        <v>-9.5384592415117597E-2</v>
      </c>
      <c r="L323" s="2">
        <v>-1.0848212598612601</v>
      </c>
      <c r="M323" t="s">
        <v>440</v>
      </c>
      <c r="O323" s="15" t="s">
        <v>747</v>
      </c>
      <c r="P323" s="4">
        <v>0.16966580976863799</v>
      </c>
      <c r="Q323" s="4">
        <v>3.02143464757525E-4</v>
      </c>
      <c r="R323" s="4">
        <v>5.1263415614387199E-5</v>
      </c>
      <c r="S323" s="4">
        <v>3.2725276605686198E-4</v>
      </c>
      <c r="T323" t="s">
        <v>438</v>
      </c>
    </row>
    <row r="324" spans="1:20" x14ac:dyDescent="0.35">
      <c r="A324" s="15" t="s">
        <v>662</v>
      </c>
      <c r="B324" s="4">
        <v>0.142241379310345</v>
      </c>
      <c r="C324" s="4">
        <v>2.4778026392096599E-4</v>
      </c>
      <c r="D324" s="4">
        <v>3.52446065059995E-5</v>
      </c>
      <c r="E324" s="4">
        <v>2.59883513113655E-4</v>
      </c>
      <c r="F324" s="8" t="s">
        <v>448</v>
      </c>
      <c r="H324" s="83" t="s">
        <v>879</v>
      </c>
      <c r="I324" s="2">
        <v>-1.5321994751202299</v>
      </c>
      <c r="J324" s="2">
        <v>-9.4928052056814996E-2</v>
      </c>
      <c r="K324" s="2">
        <v>-9.5763581169153594E-2</v>
      </c>
      <c r="L324" s="2">
        <v>-1.08913154779312</v>
      </c>
      <c r="M324" t="s">
        <v>440</v>
      </c>
      <c r="O324" s="15" t="s">
        <v>733</v>
      </c>
      <c r="P324" s="4">
        <v>0.133676092544987</v>
      </c>
      <c r="Q324" s="4">
        <v>3.79583087476194E-4</v>
      </c>
      <c r="R324" s="4">
        <v>5.0741183929979599E-5</v>
      </c>
      <c r="S324" s="4">
        <v>3.2391897018710402E-4</v>
      </c>
      <c r="T324" t="s">
        <v>438</v>
      </c>
    </row>
    <row r="325" spans="1:20" x14ac:dyDescent="0.35">
      <c r="A325" s="15" t="s">
        <v>852</v>
      </c>
      <c r="B325" s="4">
        <v>0.12068965517241401</v>
      </c>
      <c r="C325" s="4">
        <v>2.92014551550954E-4</v>
      </c>
      <c r="D325" s="4">
        <v>3.5243135532011701E-5</v>
      </c>
      <c r="E325" s="4">
        <v>2.5987266657781402E-4</v>
      </c>
      <c r="F325" s="8" t="s">
        <v>438</v>
      </c>
      <c r="H325" s="83" t="s">
        <v>569</v>
      </c>
      <c r="I325" s="2">
        <v>-1.5401416236190399</v>
      </c>
      <c r="J325" s="2">
        <v>-9.5311077327717E-2</v>
      </c>
      <c r="K325" s="2">
        <v>-9.6142569923189605E-2</v>
      </c>
      <c r="L325" s="2">
        <v>-1.09344183572498</v>
      </c>
      <c r="M325" t="s">
        <v>448</v>
      </c>
      <c r="O325" s="15" t="s">
        <v>664</v>
      </c>
      <c r="P325" s="4">
        <v>0.17480719794344499</v>
      </c>
      <c r="Q325" s="4">
        <v>2.8365532720903001E-4</v>
      </c>
      <c r="R325" s="4">
        <v>4.9584992931141501E-5</v>
      </c>
      <c r="S325" s="4">
        <v>3.1653813732754701E-4</v>
      </c>
      <c r="T325" t="s">
        <v>438</v>
      </c>
    </row>
    <row r="326" spans="1:20" x14ac:dyDescent="0.35">
      <c r="A326" s="15" t="s">
        <v>688</v>
      </c>
      <c r="B326" s="4">
        <v>0.116379310344828</v>
      </c>
      <c r="C326" s="4">
        <v>2.91932388251199E-4</v>
      </c>
      <c r="D326" s="4">
        <v>3.3974890011992901E-5</v>
      </c>
      <c r="E326" s="4">
        <v>2.5052099170021197E-4</v>
      </c>
      <c r="F326" s="8" t="s">
        <v>438</v>
      </c>
      <c r="H326" s="83" t="s">
        <v>880</v>
      </c>
      <c r="I326" s="2">
        <v>-1.54808377211785</v>
      </c>
      <c r="J326" s="2">
        <v>-9.5694102598618005E-2</v>
      </c>
      <c r="K326" s="2">
        <v>-9.6521558677224603E-2</v>
      </c>
      <c r="L326" s="2">
        <v>-1.0977521236568399</v>
      </c>
      <c r="M326" t="s">
        <v>440</v>
      </c>
      <c r="O326" s="15" t="s">
        <v>651</v>
      </c>
      <c r="P326" s="4">
        <v>0.172236503856041</v>
      </c>
      <c r="Q326" s="4">
        <v>2.8725028077670599E-4</v>
      </c>
      <c r="R326" s="4">
        <v>4.9474984092645902E-5</v>
      </c>
      <c r="S326" s="4">
        <v>3.1583586854079298E-4</v>
      </c>
      <c r="T326" t="s">
        <v>440</v>
      </c>
    </row>
    <row r="327" spans="1:20" x14ac:dyDescent="0.35">
      <c r="A327" s="15" t="s">
        <v>881</v>
      </c>
      <c r="B327" s="4">
        <v>9.9137931034482804E-2</v>
      </c>
      <c r="C327" s="4">
        <v>3.3525096102512801E-4</v>
      </c>
      <c r="D327" s="4">
        <v>3.3236086653353301E-5</v>
      </c>
      <c r="E327" s="4">
        <v>2.4507326986763101E-4</v>
      </c>
      <c r="F327" s="8" t="s">
        <v>438</v>
      </c>
      <c r="H327" s="83" t="s">
        <v>752</v>
      </c>
      <c r="I327" s="2">
        <v>-1.55602592061666</v>
      </c>
      <c r="J327" s="2">
        <v>-9.6077127869519996E-2</v>
      </c>
      <c r="K327" s="2">
        <v>-9.69005474312606E-2</v>
      </c>
      <c r="L327" s="2">
        <v>-1.1020624115887001</v>
      </c>
      <c r="M327" t="s">
        <v>440</v>
      </c>
      <c r="O327" s="15" t="s">
        <v>585</v>
      </c>
      <c r="P327" s="4">
        <v>0.15424164524421599</v>
      </c>
      <c r="Q327" s="4">
        <v>3.2022547607660098E-4</v>
      </c>
      <c r="R327" s="4">
        <v>4.9392104279167303E-5</v>
      </c>
      <c r="S327" s="4">
        <v>3.1530678463395401E-4</v>
      </c>
      <c r="T327" t="s">
        <v>440</v>
      </c>
    </row>
    <row r="328" spans="1:20" x14ac:dyDescent="0.35">
      <c r="A328" s="15" t="s">
        <v>711</v>
      </c>
      <c r="B328" s="4">
        <v>0.13362068965517199</v>
      </c>
      <c r="C328" s="4">
        <v>2.4760275959706399E-4</v>
      </c>
      <c r="D328" s="4">
        <v>3.3084851497883498E-5</v>
      </c>
      <c r="E328" s="4">
        <v>2.43958105665044E-4</v>
      </c>
      <c r="F328" s="8" t="s">
        <v>448</v>
      </c>
      <c r="H328" s="83" t="s">
        <v>675</v>
      </c>
      <c r="I328" s="2">
        <v>-1.56396806911547</v>
      </c>
      <c r="J328" s="2">
        <v>-9.6460153140422E-2</v>
      </c>
      <c r="K328" s="2">
        <v>-9.7279536185295598E-2</v>
      </c>
      <c r="L328" s="2">
        <v>-1.1063726995205601</v>
      </c>
      <c r="M328" t="s">
        <v>440</v>
      </c>
      <c r="O328" s="15" t="s">
        <v>882</v>
      </c>
      <c r="P328" s="4">
        <v>0.14138817480719801</v>
      </c>
      <c r="Q328" s="4">
        <v>3.4846366779174202E-4</v>
      </c>
      <c r="R328" s="4">
        <v>4.9268641975696198E-5</v>
      </c>
      <c r="S328" s="4">
        <v>3.1451863230679401E-4</v>
      </c>
      <c r="T328" t="s">
        <v>440</v>
      </c>
    </row>
    <row r="329" spans="1:20" x14ac:dyDescent="0.35">
      <c r="A329" s="15" t="s">
        <v>459</v>
      </c>
      <c r="B329" s="4">
        <v>0.13362068965517199</v>
      </c>
      <c r="C329" s="4">
        <v>2.43461138227238E-4</v>
      </c>
      <c r="D329" s="4">
        <v>3.25314451941569E-5</v>
      </c>
      <c r="E329" s="4">
        <v>2.3987744798009399E-4</v>
      </c>
      <c r="F329" s="8" t="s">
        <v>438</v>
      </c>
      <c r="H329" s="83" t="s">
        <v>710</v>
      </c>
      <c r="I329" s="2">
        <v>-1.5719102176142801</v>
      </c>
      <c r="J329" s="2">
        <v>-9.6843178411323005E-2</v>
      </c>
      <c r="K329" s="2">
        <v>-9.7658524939331595E-2</v>
      </c>
      <c r="L329" s="2">
        <v>-1.11068298745242</v>
      </c>
      <c r="M329" t="s">
        <v>440</v>
      </c>
      <c r="O329" s="15" t="s">
        <v>883</v>
      </c>
      <c r="P329" s="4">
        <v>0.133676092544987</v>
      </c>
      <c r="Q329" s="4">
        <v>3.6287306159948798E-4</v>
      </c>
      <c r="R329" s="4">
        <v>4.8507452964455998E-5</v>
      </c>
      <c r="S329" s="4">
        <v>3.0965939289726599E-4</v>
      </c>
      <c r="T329" t="s">
        <v>438</v>
      </c>
    </row>
    <row r="330" spans="1:20" x14ac:dyDescent="0.35">
      <c r="A330" s="15" t="s">
        <v>689</v>
      </c>
      <c r="B330" s="4">
        <v>0.13362068965517199</v>
      </c>
      <c r="C330" s="4">
        <v>2.4115945428445401E-4</v>
      </c>
      <c r="D330" s="4">
        <v>3.2223892598353798E-5</v>
      </c>
      <c r="E330" s="4">
        <v>2.3760964427937999E-4</v>
      </c>
      <c r="F330" s="8" t="s">
        <v>448</v>
      </c>
      <c r="H330" s="83" t="s">
        <v>607</v>
      </c>
      <c r="I330" s="2">
        <v>-1.5798523661130901</v>
      </c>
      <c r="J330" s="2">
        <v>-9.7226203682224996E-2</v>
      </c>
      <c r="K330" s="2">
        <v>-9.8037513693367606E-2</v>
      </c>
      <c r="L330" s="2">
        <v>-1.1149932753842799</v>
      </c>
      <c r="M330" t="s">
        <v>440</v>
      </c>
      <c r="O330" s="15" t="s">
        <v>884</v>
      </c>
      <c r="P330" s="4">
        <v>0.133676092544987</v>
      </c>
      <c r="Q330" s="4">
        <v>3.4597496703635299E-4</v>
      </c>
      <c r="R330" s="4">
        <v>4.62485817118003E-5</v>
      </c>
      <c r="S330" s="4">
        <v>2.9523932633052601E-4</v>
      </c>
      <c r="T330" t="s">
        <v>440</v>
      </c>
    </row>
    <row r="331" spans="1:20" x14ac:dyDescent="0.35">
      <c r="A331" s="15" t="s">
        <v>761</v>
      </c>
      <c r="B331" s="4">
        <v>0.125</v>
      </c>
      <c r="C331" s="4">
        <v>2.57237765055389E-4</v>
      </c>
      <c r="D331" s="4">
        <v>3.2154720631923699E-5</v>
      </c>
      <c r="E331" s="4">
        <v>2.3709959024765799E-4</v>
      </c>
      <c r="F331" s="8" t="s">
        <v>448</v>
      </c>
      <c r="H331" s="83" t="s">
        <v>800</v>
      </c>
      <c r="I331" s="2">
        <v>-1.5877945146118999</v>
      </c>
      <c r="J331" s="2">
        <v>-9.7609228953127E-2</v>
      </c>
      <c r="K331" s="2">
        <v>-9.8416502447402604E-2</v>
      </c>
      <c r="L331" s="2">
        <v>-1.1193035633161399</v>
      </c>
      <c r="M331" t="s">
        <v>448</v>
      </c>
      <c r="O331" s="15" t="s">
        <v>728</v>
      </c>
      <c r="P331" s="4">
        <v>0.138817480719794</v>
      </c>
      <c r="Q331" s="4">
        <v>3.2925946055279597E-4</v>
      </c>
      <c r="R331" s="4">
        <v>4.5706968817097699E-5</v>
      </c>
      <c r="S331" s="4">
        <v>2.9178180568350599E-4</v>
      </c>
      <c r="T331" t="s">
        <v>440</v>
      </c>
    </row>
    <row r="332" spans="1:20" x14ac:dyDescent="0.35">
      <c r="A332" s="15" t="s">
        <v>885</v>
      </c>
      <c r="B332" s="4">
        <v>0.105603448275862</v>
      </c>
      <c r="C332" s="4">
        <v>3.0136748971335302E-4</v>
      </c>
      <c r="D332" s="4">
        <v>3.1825446111970499E-5</v>
      </c>
      <c r="E332" s="4">
        <v>2.3467161537412101E-4</v>
      </c>
      <c r="F332" s="8" t="s">
        <v>438</v>
      </c>
      <c r="H332" s="83" t="s">
        <v>886</v>
      </c>
      <c r="I332" s="2">
        <v>-1.5957366631107099</v>
      </c>
      <c r="J332" s="2">
        <v>-9.7992254224028005E-2</v>
      </c>
      <c r="K332" s="2">
        <v>-9.8795491201438601E-2</v>
      </c>
      <c r="L332" s="2">
        <v>-1.1236138512480001</v>
      </c>
      <c r="M332" t="s">
        <v>448</v>
      </c>
      <c r="O332" s="15" t="s">
        <v>821</v>
      </c>
      <c r="P332" s="4">
        <v>0.15424164524421599</v>
      </c>
      <c r="Q332" s="4">
        <v>2.8012368297568199E-4</v>
      </c>
      <c r="R332" s="4">
        <v>4.3206737734038402E-5</v>
      </c>
      <c r="S332" s="4">
        <v>2.7582095859779503E-4</v>
      </c>
      <c r="T332" t="s">
        <v>438</v>
      </c>
    </row>
    <row r="333" spans="1:20" x14ac:dyDescent="0.35">
      <c r="A333" s="15" t="s">
        <v>524</v>
      </c>
      <c r="B333" s="4">
        <v>0.10344827586206901</v>
      </c>
      <c r="C333" s="4">
        <v>3.0097714688225101E-4</v>
      </c>
      <c r="D333" s="4">
        <v>3.1135566918853502E-5</v>
      </c>
      <c r="E333" s="4">
        <v>2.2958464615797401E-4</v>
      </c>
      <c r="F333" s="8" t="s">
        <v>448</v>
      </c>
      <c r="H333" s="83" t="s">
        <v>480</v>
      </c>
      <c r="I333" s="2">
        <v>-1.60367881160952</v>
      </c>
      <c r="J333" s="2">
        <v>-9.8375279494929996E-2</v>
      </c>
      <c r="K333" s="2">
        <v>-9.9174479955474598E-2</v>
      </c>
      <c r="L333" s="2">
        <v>-1.12792413917986</v>
      </c>
      <c r="M333" t="s">
        <v>448</v>
      </c>
      <c r="O333" s="15" t="s">
        <v>887</v>
      </c>
      <c r="P333" s="4">
        <v>0.133676092544987</v>
      </c>
      <c r="Q333" s="4">
        <v>3.1909798773560399E-4</v>
      </c>
      <c r="R333" s="4">
        <v>4.2655772139463801E-5</v>
      </c>
      <c r="S333" s="4">
        <v>2.7230373266452898E-4</v>
      </c>
      <c r="T333" t="s">
        <v>440</v>
      </c>
    </row>
    <row r="334" spans="1:20" x14ac:dyDescent="0.35">
      <c r="A334" s="15" t="s">
        <v>888</v>
      </c>
      <c r="B334" s="4">
        <v>9.0517241379310304E-2</v>
      </c>
      <c r="C334" s="4">
        <v>3.3671486362603099E-4</v>
      </c>
      <c r="D334" s="4">
        <v>3.04785005868391E-5</v>
      </c>
      <c r="E334" s="4">
        <v>2.2473962946915001E-4</v>
      </c>
      <c r="F334" s="8" t="s">
        <v>438</v>
      </c>
      <c r="H334" s="83" t="s">
        <v>839</v>
      </c>
      <c r="I334" s="2">
        <v>-1.61162096010833</v>
      </c>
      <c r="J334" s="2">
        <v>-9.8758304765832E-2</v>
      </c>
      <c r="K334" s="2">
        <v>-9.9553468709509596E-2</v>
      </c>
      <c r="L334" s="2">
        <v>-1.13223442711172</v>
      </c>
      <c r="M334" t="s">
        <v>440</v>
      </c>
      <c r="O334" s="15" t="s">
        <v>888</v>
      </c>
      <c r="P334" s="4">
        <v>0.138817480719794</v>
      </c>
      <c r="Q334" s="4">
        <v>3.0373074696140201E-4</v>
      </c>
      <c r="R334" s="4">
        <v>4.2163137110323098E-5</v>
      </c>
      <c r="S334" s="4">
        <v>2.6915887440624497E-4</v>
      </c>
      <c r="T334" t="s">
        <v>438</v>
      </c>
    </row>
    <row r="335" spans="1:20" x14ac:dyDescent="0.35">
      <c r="A335" s="15" t="s">
        <v>889</v>
      </c>
      <c r="B335" s="4">
        <v>0.12715517241379301</v>
      </c>
      <c r="C335" s="4">
        <v>2.36489255244056E-4</v>
      </c>
      <c r="D335" s="4">
        <v>3.00708320245675E-5</v>
      </c>
      <c r="E335" s="4">
        <v>2.21733599649209E-4</v>
      </c>
      <c r="F335" s="8" t="s">
        <v>448</v>
      </c>
      <c r="H335" s="83" t="s">
        <v>890</v>
      </c>
      <c r="I335" s="2">
        <v>-1.61956310860714</v>
      </c>
      <c r="J335" s="2">
        <v>-9.9141330036733005E-2</v>
      </c>
      <c r="K335" s="2">
        <v>-9.9932457463545593E-2</v>
      </c>
      <c r="L335" s="2">
        <v>-1.1365447150435799</v>
      </c>
      <c r="M335" t="s">
        <v>440</v>
      </c>
      <c r="O335" s="15" t="s">
        <v>881</v>
      </c>
      <c r="P335" s="4">
        <v>0.120822622107969</v>
      </c>
      <c r="Q335" s="4">
        <v>3.4658962170931701E-4</v>
      </c>
      <c r="R335" s="4">
        <v>4.1875866890328803E-5</v>
      </c>
      <c r="S335" s="4">
        <v>2.67325013494478E-4</v>
      </c>
      <c r="T335" t="s">
        <v>438</v>
      </c>
    </row>
    <row r="336" spans="1:20" x14ac:dyDescent="0.35">
      <c r="A336" s="15" t="s">
        <v>720</v>
      </c>
      <c r="B336" s="4">
        <v>0.125</v>
      </c>
      <c r="C336" s="4">
        <v>2.3554423813778501E-4</v>
      </c>
      <c r="D336" s="4">
        <v>2.9443029767223099E-5</v>
      </c>
      <c r="E336" s="4">
        <v>2.1710436776513101E-4</v>
      </c>
      <c r="F336" s="8" t="s">
        <v>448</v>
      </c>
      <c r="H336" s="83" t="s">
        <v>891</v>
      </c>
      <c r="I336" s="2">
        <v>-1.6275052571059501</v>
      </c>
      <c r="J336" s="2">
        <v>-9.9524355307634996E-2</v>
      </c>
      <c r="K336" s="2">
        <v>-0.10031144621758099</v>
      </c>
      <c r="L336" s="2">
        <v>-1.1408550029754401</v>
      </c>
      <c r="M336" t="s">
        <v>448</v>
      </c>
      <c r="O336" s="15" t="s">
        <v>667</v>
      </c>
      <c r="P336" s="4">
        <v>0.177377892030848</v>
      </c>
      <c r="Q336" s="4">
        <v>2.3498472095172401E-4</v>
      </c>
      <c r="R336" s="4">
        <v>4.16810944618739E-5</v>
      </c>
      <c r="S336" s="4">
        <v>2.6608163524510499E-4</v>
      </c>
      <c r="T336" t="s">
        <v>438</v>
      </c>
    </row>
    <row r="337" spans="1:20" x14ac:dyDescent="0.35">
      <c r="A337" s="15" t="s">
        <v>587</v>
      </c>
      <c r="B337" s="4">
        <v>0.16810344827586199</v>
      </c>
      <c r="C337" s="4">
        <v>1.7296864021131299E-4</v>
      </c>
      <c r="D337" s="4">
        <v>2.90766248631086E-5</v>
      </c>
      <c r="E337" s="4">
        <v>2.14402604200622E-4</v>
      </c>
      <c r="F337" s="8" t="s">
        <v>448</v>
      </c>
      <c r="H337" s="83" t="s">
        <v>579</v>
      </c>
      <c r="I337" s="2">
        <v>-1.6354474056047601</v>
      </c>
      <c r="J337" s="2">
        <v>-9.9907380578537E-2</v>
      </c>
      <c r="K337" s="2">
        <v>-0.100690434971617</v>
      </c>
      <c r="L337" s="2">
        <v>-1.1451652909073</v>
      </c>
      <c r="M337" t="s">
        <v>440</v>
      </c>
      <c r="O337" s="15" t="s">
        <v>892</v>
      </c>
      <c r="P337" s="4">
        <v>0.133676092544987</v>
      </c>
      <c r="Q337" s="4">
        <v>3.0971861334682798E-4</v>
      </c>
      <c r="R337" s="4">
        <v>4.14019740206556E-5</v>
      </c>
      <c r="S337" s="4">
        <v>2.6429980047352499E-4</v>
      </c>
      <c r="T337" t="s">
        <v>440</v>
      </c>
    </row>
    <row r="338" spans="1:20" x14ac:dyDescent="0.35">
      <c r="A338" s="15" t="s">
        <v>837</v>
      </c>
      <c r="B338" s="4">
        <v>0.13362068965517199</v>
      </c>
      <c r="C338" s="4">
        <v>2.1316165608438199E-4</v>
      </c>
      <c r="D338" s="4">
        <v>2.84828074940338E-5</v>
      </c>
      <c r="E338" s="4">
        <v>2.1002396703249899E-4</v>
      </c>
      <c r="F338" s="8" t="s">
        <v>448</v>
      </c>
      <c r="H338" s="83" t="s">
        <v>893</v>
      </c>
      <c r="I338" s="2">
        <v>-1.6433895541035699</v>
      </c>
      <c r="J338" s="2">
        <v>-0.10029040584943801</v>
      </c>
      <c r="K338" s="2">
        <v>-0.101069423725653</v>
      </c>
      <c r="L338" s="2">
        <v>-1.14947557883916</v>
      </c>
      <c r="M338" t="s">
        <v>440</v>
      </c>
      <c r="O338" s="15" t="s">
        <v>791</v>
      </c>
      <c r="P338" s="4">
        <v>0.19280205655527</v>
      </c>
      <c r="Q338" s="4">
        <v>2.1423653982743099E-4</v>
      </c>
      <c r="R338" s="4">
        <v>4.1305245468013603E-5</v>
      </c>
      <c r="S338" s="4">
        <v>2.6368230969517098E-4</v>
      </c>
      <c r="T338" t="s">
        <v>440</v>
      </c>
    </row>
    <row r="339" spans="1:20" x14ac:dyDescent="0.35">
      <c r="A339" s="15" t="s">
        <v>894</v>
      </c>
      <c r="B339" s="4">
        <v>0.107758620689655</v>
      </c>
      <c r="C339" s="4">
        <v>2.5888409794320701E-4</v>
      </c>
      <c r="D339" s="4">
        <v>2.78969933128456E-5</v>
      </c>
      <c r="E339" s="4">
        <v>2.0570434305221399E-4</v>
      </c>
      <c r="F339" s="8" t="s">
        <v>448</v>
      </c>
      <c r="H339" s="83" t="s">
        <v>694</v>
      </c>
      <c r="I339" s="2">
        <v>-1.6513317026023799</v>
      </c>
      <c r="J339" s="2">
        <v>-0.10067343112034</v>
      </c>
      <c r="K339" s="2">
        <v>-0.101448412479688</v>
      </c>
      <c r="L339" s="2">
        <v>-1.1537858667710199</v>
      </c>
      <c r="M339" t="s">
        <v>440</v>
      </c>
      <c r="O339" s="15" t="s">
        <v>834</v>
      </c>
      <c r="P339" s="4">
        <v>0.14652956298200501</v>
      </c>
      <c r="Q339" s="4">
        <v>2.8026745158751701E-4</v>
      </c>
      <c r="R339" s="4">
        <v>4.1067467199199201E-5</v>
      </c>
      <c r="S339" s="4">
        <v>2.6216439296556699E-4</v>
      </c>
      <c r="T339" t="s">
        <v>438</v>
      </c>
    </row>
    <row r="340" spans="1:20" x14ac:dyDescent="0.35">
      <c r="A340" s="15" t="s">
        <v>895</v>
      </c>
      <c r="B340" s="4">
        <v>0.11206896551724101</v>
      </c>
      <c r="C340" s="4">
        <v>2.44714986121094E-4</v>
      </c>
      <c r="D340" s="4">
        <v>2.7424955341157101E-5</v>
      </c>
      <c r="E340" s="4">
        <v>2.0222367186399799E-4</v>
      </c>
      <c r="F340" s="8" t="s">
        <v>438</v>
      </c>
      <c r="H340" s="83" t="s">
        <v>805</v>
      </c>
      <c r="I340" s="2">
        <v>-1.65927385110119</v>
      </c>
      <c r="J340" s="2">
        <v>-0.101056456391242</v>
      </c>
      <c r="K340" s="2">
        <v>-0.101827401233724</v>
      </c>
      <c r="L340" s="2">
        <v>-1.1580961547028801</v>
      </c>
      <c r="M340" t="s">
        <v>448</v>
      </c>
      <c r="O340" s="15" t="s">
        <v>758</v>
      </c>
      <c r="P340" s="4">
        <v>0.15938303341902299</v>
      </c>
      <c r="Q340" s="4">
        <v>2.56574259731393E-4</v>
      </c>
      <c r="R340" s="4">
        <v>4.0893583813229703E-5</v>
      </c>
      <c r="S340" s="4">
        <v>2.6105436511533801E-4</v>
      </c>
      <c r="T340" t="s">
        <v>440</v>
      </c>
    </row>
    <row r="341" spans="1:20" x14ac:dyDescent="0.35">
      <c r="A341" s="15" t="s">
        <v>896</v>
      </c>
      <c r="B341" s="4">
        <v>0.12715517241379301</v>
      </c>
      <c r="C341" s="4">
        <v>2.11341340877608E-4</v>
      </c>
      <c r="D341" s="4">
        <v>2.68731446374544E-5</v>
      </c>
      <c r="E341" s="4">
        <v>1.9815477967115899E-4</v>
      </c>
      <c r="F341" s="8" t="s">
        <v>448</v>
      </c>
      <c r="H341" s="83" t="s">
        <v>897</v>
      </c>
      <c r="I341" s="2">
        <v>-1.6672159996</v>
      </c>
      <c r="J341" s="2">
        <v>-0.10143948166214301</v>
      </c>
      <c r="K341" s="2">
        <v>-0.10220638998775999</v>
      </c>
      <c r="L341" s="2">
        <v>-1.16240644263475</v>
      </c>
      <c r="M341" t="s">
        <v>440</v>
      </c>
      <c r="O341" s="15" t="s">
        <v>812</v>
      </c>
      <c r="P341" s="4">
        <v>0.115681233933162</v>
      </c>
      <c r="Q341" s="4">
        <v>3.5132812976703802E-4</v>
      </c>
      <c r="R341" s="4">
        <v>4.0642071566880997E-5</v>
      </c>
      <c r="S341" s="4">
        <v>2.5944877412362698E-4</v>
      </c>
      <c r="T341" t="s">
        <v>438</v>
      </c>
    </row>
    <row r="342" spans="1:20" x14ac:dyDescent="0.35">
      <c r="A342" s="15" t="s">
        <v>635</v>
      </c>
      <c r="B342" s="4">
        <v>0.10344827586206901</v>
      </c>
      <c r="C342" s="4">
        <v>2.5549257539659703E-4</v>
      </c>
      <c r="D342" s="4">
        <v>2.64302664203376E-5</v>
      </c>
      <c r="E342" s="4">
        <v>1.9488912406151999E-4</v>
      </c>
      <c r="F342" s="8" t="s">
        <v>448</v>
      </c>
      <c r="H342" s="83" t="s">
        <v>898</v>
      </c>
      <c r="I342" s="2">
        <v>-1.67515814809881</v>
      </c>
      <c r="J342" s="2">
        <v>-0.101822506933045</v>
      </c>
      <c r="K342" s="2">
        <v>-0.10258537874179501</v>
      </c>
      <c r="L342" s="2">
        <v>-1.16671673056661</v>
      </c>
      <c r="M342" t="s">
        <v>440</v>
      </c>
      <c r="O342" s="15" t="s">
        <v>820</v>
      </c>
      <c r="P342" s="4">
        <v>0.15424164524421599</v>
      </c>
      <c r="Q342" s="4">
        <v>2.5775076717540703E-4</v>
      </c>
      <c r="R342" s="4">
        <v>3.97559023920936E-5</v>
      </c>
      <c r="S342" s="4">
        <v>2.5379169274955402E-4</v>
      </c>
      <c r="T342" t="s">
        <v>440</v>
      </c>
    </row>
    <row r="343" spans="1:20" x14ac:dyDescent="0.35">
      <c r="A343" s="15" t="s">
        <v>839</v>
      </c>
      <c r="B343" s="4">
        <v>7.9741379310344807E-2</v>
      </c>
      <c r="C343" s="4">
        <v>3.2943667573895102E-4</v>
      </c>
      <c r="D343" s="4">
        <v>2.6269734918838702E-5</v>
      </c>
      <c r="E343" s="4">
        <v>1.9370541129775699E-4</v>
      </c>
      <c r="F343" s="8" t="s">
        <v>438</v>
      </c>
      <c r="H343" s="83" t="s">
        <v>899</v>
      </c>
      <c r="I343" s="2">
        <v>-1.6831002965976201</v>
      </c>
      <c r="J343" s="2">
        <v>-0.102205532203947</v>
      </c>
      <c r="K343" s="2">
        <v>-0.102964367495831</v>
      </c>
      <c r="L343" s="2">
        <v>-1.1710270184984699</v>
      </c>
      <c r="M343" t="s">
        <v>440</v>
      </c>
      <c r="O343" s="15" t="s">
        <v>697</v>
      </c>
      <c r="P343" s="4">
        <v>0.14138817480719801</v>
      </c>
      <c r="Q343" s="4">
        <v>2.66123417516276E-4</v>
      </c>
      <c r="R343" s="4">
        <v>3.7626704276080097E-5</v>
      </c>
      <c r="S343" s="4">
        <v>2.4019942690855299E-4</v>
      </c>
      <c r="T343" t="s">
        <v>440</v>
      </c>
    </row>
    <row r="344" spans="1:20" x14ac:dyDescent="0.35">
      <c r="A344" s="15" t="s">
        <v>751</v>
      </c>
      <c r="B344" s="4">
        <v>0.105603448275862</v>
      </c>
      <c r="C344" s="4">
        <v>2.4584007930526103E-4</v>
      </c>
      <c r="D344" s="4">
        <v>2.5961560099047001E-5</v>
      </c>
      <c r="E344" s="4">
        <v>1.9143301949769501E-4</v>
      </c>
      <c r="F344" s="8" t="s">
        <v>448</v>
      </c>
      <c r="H344" s="83" t="s">
        <v>618</v>
      </c>
      <c r="I344" s="2">
        <v>-1.6910424450964301</v>
      </c>
      <c r="J344" s="2">
        <v>-0.10258855747484801</v>
      </c>
      <c r="K344" s="2">
        <v>-0.103343356249866</v>
      </c>
      <c r="L344" s="2">
        <v>-1.1753373064303301</v>
      </c>
      <c r="M344" t="s">
        <v>448</v>
      </c>
      <c r="O344" s="15" t="s">
        <v>762</v>
      </c>
      <c r="P344" s="4">
        <v>0.12596401028277601</v>
      </c>
      <c r="Q344" s="4">
        <v>2.9770154260410898E-4</v>
      </c>
      <c r="R344" s="4">
        <v>3.7499680173782397E-5</v>
      </c>
      <c r="S344" s="4">
        <v>2.39388536952537E-4</v>
      </c>
      <c r="T344" t="s">
        <v>438</v>
      </c>
    </row>
    <row r="345" spans="1:20" x14ac:dyDescent="0.35">
      <c r="A345" s="15" t="s">
        <v>747</v>
      </c>
      <c r="B345" s="4">
        <v>0.12931034482758599</v>
      </c>
      <c r="C345" s="4">
        <v>1.9952143318694899E-4</v>
      </c>
      <c r="D345" s="4">
        <v>2.5800185325898599E-5</v>
      </c>
      <c r="E345" s="4">
        <v>1.90243088693203E-4</v>
      </c>
      <c r="F345" s="8" t="s">
        <v>438</v>
      </c>
      <c r="H345" s="83" t="s">
        <v>900</v>
      </c>
      <c r="I345" s="2">
        <v>-1.6989845935952399</v>
      </c>
      <c r="J345" s="2">
        <v>-0.10297158274575</v>
      </c>
      <c r="K345" s="2">
        <v>-0.103722345003902</v>
      </c>
      <c r="L345" s="2">
        <v>-1.17964759436219</v>
      </c>
      <c r="M345" t="s">
        <v>440</v>
      </c>
      <c r="O345" s="15" t="s">
        <v>901</v>
      </c>
      <c r="P345" s="4">
        <v>0.133676092544987</v>
      </c>
      <c r="Q345" s="4">
        <v>2.74836517296565E-4</v>
      </c>
      <c r="R345" s="4">
        <v>3.6739071720877598E-5</v>
      </c>
      <c r="S345" s="4">
        <v>2.3453300368156399E-4</v>
      </c>
      <c r="T345" t="s">
        <v>438</v>
      </c>
    </row>
    <row r="346" spans="1:20" x14ac:dyDescent="0.35">
      <c r="A346" s="15" t="s">
        <v>876</v>
      </c>
      <c r="B346" s="4">
        <v>0.12068965517241401</v>
      </c>
      <c r="C346" s="4">
        <v>2.13741556674588E-4</v>
      </c>
      <c r="D346" s="4">
        <v>2.57963947710709E-5</v>
      </c>
      <c r="E346" s="4">
        <v>1.9021513824055399E-4</v>
      </c>
      <c r="F346" s="8" t="s">
        <v>448</v>
      </c>
      <c r="H346" s="83" t="s">
        <v>659</v>
      </c>
      <c r="I346" s="2">
        <v>-1.7069267420940499</v>
      </c>
      <c r="J346" s="2">
        <v>-0.103354608016652</v>
      </c>
      <c r="K346" s="2">
        <v>-0.10410133375793799</v>
      </c>
      <c r="L346" s="2">
        <v>-1.18395788229405</v>
      </c>
      <c r="M346" t="s">
        <v>440</v>
      </c>
      <c r="O346" s="15" t="s">
        <v>902</v>
      </c>
      <c r="P346" s="4">
        <v>0.138817480719794</v>
      </c>
      <c r="Q346" s="4">
        <v>2.6097862504601899E-4</v>
      </c>
      <c r="R346" s="4">
        <v>3.6228395250604198E-5</v>
      </c>
      <c r="S346" s="4">
        <v>2.31272973395751E-4</v>
      </c>
      <c r="T346" t="s">
        <v>438</v>
      </c>
    </row>
    <row r="347" spans="1:20" x14ac:dyDescent="0.35">
      <c r="A347" s="15" t="s">
        <v>784</v>
      </c>
      <c r="B347" s="4">
        <v>0.12068965517241401</v>
      </c>
      <c r="C347" s="4">
        <v>2.1185654686313099E-4</v>
      </c>
      <c r="D347" s="4">
        <v>2.55688935869296E-5</v>
      </c>
      <c r="E347" s="4">
        <v>1.8853761044741201E-4</v>
      </c>
      <c r="F347" s="8" t="s">
        <v>438</v>
      </c>
      <c r="H347" s="83" t="s">
        <v>903</v>
      </c>
      <c r="I347" s="2">
        <v>-1.71486889059286</v>
      </c>
      <c r="J347" s="2">
        <v>-0.103737633287553</v>
      </c>
      <c r="K347" s="2">
        <v>-0.10448032251197301</v>
      </c>
      <c r="L347" s="2">
        <v>-1.1882681702259099</v>
      </c>
      <c r="M347" t="s">
        <v>448</v>
      </c>
      <c r="O347" s="15" t="s">
        <v>616</v>
      </c>
      <c r="P347" s="4">
        <v>0.14138817480719801</v>
      </c>
      <c r="Q347" s="4">
        <v>2.55738961869793E-4</v>
      </c>
      <c r="R347" s="4">
        <v>3.61584650458577E-5</v>
      </c>
      <c r="S347" s="4">
        <v>2.30826556537648E-4</v>
      </c>
      <c r="T347" t="s">
        <v>440</v>
      </c>
    </row>
    <row r="348" spans="1:20" x14ac:dyDescent="0.35">
      <c r="A348" s="15" t="s">
        <v>900</v>
      </c>
      <c r="B348" s="4">
        <v>9.2672413793103495E-2</v>
      </c>
      <c r="C348" s="4">
        <v>2.7030076383484798E-4</v>
      </c>
      <c r="D348" s="4">
        <v>2.5049424234695001E-5</v>
      </c>
      <c r="E348" s="4">
        <v>1.8470719400651199E-4</v>
      </c>
      <c r="F348" s="8" t="s">
        <v>448</v>
      </c>
      <c r="H348" s="83" t="s">
        <v>601</v>
      </c>
      <c r="I348" s="2">
        <v>-1.72281103909167</v>
      </c>
      <c r="J348" s="2">
        <v>-0.104120658558455</v>
      </c>
      <c r="K348" s="2">
        <v>-0.104859311266009</v>
      </c>
      <c r="L348" s="2">
        <v>-1.1925784581577701</v>
      </c>
      <c r="M348" t="s">
        <v>440</v>
      </c>
      <c r="O348" s="15" t="s">
        <v>904</v>
      </c>
      <c r="P348" s="4">
        <v>0.120822622107969</v>
      </c>
      <c r="Q348" s="4">
        <v>2.89432493024049E-4</v>
      </c>
      <c r="R348" s="4">
        <v>3.49699927304121E-5</v>
      </c>
      <c r="S348" s="4">
        <v>2.2323964786310401E-4</v>
      </c>
      <c r="T348" t="s">
        <v>440</v>
      </c>
    </row>
    <row r="349" spans="1:20" x14ac:dyDescent="0.35">
      <c r="A349" s="15" t="s">
        <v>873</v>
      </c>
      <c r="B349" s="4">
        <v>9.9137931034482804E-2</v>
      </c>
      <c r="C349" s="4">
        <v>2.4105724217086101E-4</v>
      </c>
      <c r="D349" s="4">
        <v>2.3897916249697399E-5</v>
      </c>
      <c r="E349" s="4">
        <v>1.76216307877066E-4</v>
      </c>
      <c r="F349" s="8" t="s">
        <v>448</v>
      </c>
      <c r="H349" s="83" t="s">
        <v>826</v>
      </c>
      <c r="I349" s="2">
        <v>-1.73075318759048</v>
      </c>
      <c r="J349" s="2">
        <v>-0.104503683829357</v>
      </c>
      <c r="K349" s="2">
        <v>-0.105238300020045</v>
      </c>
      <c r="L349" s="2">
        <v>-1.19688874608963</v>
      </c>
      <c r="M349" t="s">
        <v>448</v>
      </c>
      <c r="O349" s="15" t="s">
        <v>830</v>
      </c>
      <c r="P349" s="4">
        <v>0.14138817480719801</v>
      </c>
      <c r="Q349" s="4">
        <v>2.4638061267601998E-4</v>
      </c>
      <c r="R349" s="4">
        <v>3.4835305134141601E-5</v>
      </c>
      <c r="S349" s="4">
        <v>2.22379836086912E-4</v>
      </c>
      <c r="T349" t="s">
        <v>438</v>
      </c>
    </row>
    <row r="350" spans="1:20" x14ac:dyDescent="0.35">
      <c r="A350" s="15" t="s">
        <v>577</v>
      </c>
      <c r="B350" s="4">
        <v>0.12068965517241401</v>
      </c>
      <c r="C350" s="4">
        <v>1.9388143465354801E-4</v>
      </c>
      <c r="D350" s="4">
        <v>2.3399483492669601E-5</v>
      </c>
      <c r="E350" s="4">
        <v>1.72541009191996E-4</v>
      </c>
      <c r="F350" s="8" t="s">
        <v>438</v>
      </c>
      <c r="H350" s="83" t="s">
        <v>905</v>
      </c>
      <c r="I350" s="2">
        <v>-1.7386953360892901</v>
      </c>
      <c r="J350" s="2">
        <v>-0.104886709100258</v>
      </c>
      <c r="K350" s="2">
        <v>-0.10561728877408</v>
      </c>
      <c r="L350" s="2">
        <v>-1.20119903402149</v>
      </c>
      <c r="M350" t="s">
        <v>448</v>
      </c>
      <c r="O350" s="15" t="s">
        <v>795</v>
      </c>
      <c r="P350" s="4">
        <v>0.14138817480719801</v>
      </c>
      <c r="Q350" s="4">
        <v>2.45853474138309E-4</v>
      </c>
      <c r="R350" s="4">
        <v>3.4760773978424102E-5</v>
      </c>
      <c r="S350" s="4">
        <v>2.21904047913735E-4</v>
      </c>
      <c r="T350" t="s">
        <v>438</v>
      </c>
    </row>
    <row r="351" spans="1:20" x14ac:dyDescent="0.35">
      <c r="A351" s="15" t="s">
        <v>906</v>
      </c>
      <c r="B351" s="4">
        <v>8.8362068965517196E-2</v>
      </c>
      <c r="C351" s="4">
        <v>2.5884614238899E-4</v>
      </c>
      <c r="D351" s="4">
        <v>2.2872180685234001E-5</v>
      </c>
      <c r="E351" s="4">
        <v>1.6865283112288599E-4</v>
      </c>
      <c r="F351" s="8" t="s">
        <v>448</v>
      </c>
      <c r="H351" s="83" t="s">
        <v>907</v>
      </c>
      <c r="I351" s="2">
        <v>-1.7466374845881001</v>
      </c>
      <c r="J351" s="2">
        <v>-0.10526973437116</v>
      </c>
      <c r="K351" s="2">
        <v>-0.105996277528116</v>
      </c>
      <c r="L351" s="2">
        <v>-1.2055093219533499</v>
      </c>
      <c r="M351" t="s">
        <v>440</v>
      </c>
      <c r="O351" s="15" t="s">
        <v>908</v>
      </c>
      <c r="P351" s="4">
        <v>0.13624678663239101</v>
      </c>
      <c r="Q351" s="4">
        <v>2.5510608608341699E-4</v>
      </c>
      <c r="R351" s="4">
        <v>3.4757384479231702E-5</v>
      </c>
      <c r="S351" s="4">
        <v>2.21882410202455E-4</v>
      </c>
      <c r="T351" t="s">
        <v>438</v>
      </c>
    </row>
    <row r="352" spans="1:20" x14ac:dyDescent="0.35">
      <c r="A352" s="15" t="s">
        <v>909</v>
      </c>
      <c r="B352" s="4">
        <v>0.101293103448276</v>
      </c>
      <c r="C352" s="4">
        <v>2.23117179393669E-4</v>
      </c>
      <c r="D352" s="4">
        <v>2.2600231533410398E-5</v>
      </c>
      <c r="E352" s="4">
        <v>1.6664755689880899E-4</v>
      </c>
      <c r="F352" s="8" t="s">
        <v>448</v>
      </c>
      <c r="H352" s="83" t="s">
        <v>910</v>
      </c>
      <c r="I352" s="2">
        <v>-1.7545796330869099</v>
      </c>
      <c r="J352" s="2">
        <v>-0.105652759642062</v>
      </c>
      <c r="K352" s="2">
        <v>-0.10637526628215201</v>
      </c>
      <c r="L352" s="2">
        <v>-1.2098196098852101</v>
      </c>
      <c r="M352" t="s">
        <v>448</v>
      </c>
      <c r="O352" s="15" t="s">
        <v>796</v>
      </c>
      <c r="P352" s="4">
        <v>0.12853470437018</v>
      </c>
      <c r="Q352" s="4">
        <v>2.6987946280739299E-4</v>
      </c>
      <c r="R352" s="4">
        <v>3.4688876967531197E-5</v>
      </c>
      <c r="S352" s="4">
        <v>2.2144507545932601E-4</v>
      </c>
      <c r="T352" t="s">
        <v>438</v>
      </c>
    </row>
    <row r="353" spans="1:20" x14ac:dyDescent="0.35">
      <c r="A353" s="15" t="s">
        <v>723</v>
      </c>
      <c r="B353" s="4">
        <v>0.118534482758621</v>
      </c>
      <c r="C353" s="4">
        <v>1.90432455037288E-4</v>
      </c>
      <c r="D353" s="4">
        <v>2.25728125582992E-5</v>
      </c>
      <c r="E353" s="4">
        <v>1.6644537732342799E-4</v>
      </c>
      <c r="F353" s="8" t="s">
        <v>448</v>
      </c>
      <c r="H353" s="83" t="s">
        <v>758</v>
      </c>
      <c r="I353" s="2">
        <v>-1.7625217815857199</v>
      </c>
      <c r="J353" s="2">
        <v>-0.106035784912963</v>
      </c>
      <c r="K353" s="2">
        <v>-0.106754255036187</v>
      </c>
      <c r="L353" s="2">
        <v>-1.21412989781707</v>
      </c>
      <c r="M353" t="s">
        <v>448</v>
      </c>
      <c r="O353" s="15" t="s">
        <v>607</v>
      </c>
      <c r="P353" s="4">
        <v>0.13624678663239101</v>
      </c>
      <c r="Q353" s="4">
        <v>2.5199623727037798E-4</v>
      </c>
      <c r="R353" s="4">
        <v>3.4333677571542498E-5</v>
      </c>
      <c r="S353" s="4">
        <v>2.1917757175427799E-4</v>
      </c>
      <c r="T353" t="s">
        <v>440</v>
      </c>
    </row>
    <row r="354" spans="1:20" x14ac:dyDescent="0.35">
      <c r="A354" s="15" t="s">
        <v>760</v>
      </c>
      <c r="B354" s="4">
        <v>0.11206896551724101</v>
      </c>
      <c r="C354" s="4">
        <v>2.0107620970363099E-4</v>
      </c>
      <c r="D354" s="4">
        <v>2.2534402811613801E-5</v>
      </c>
      <c r="E354" s="4">
        <v>1.6616215498401201E-4</v>
      </c>
      <c r="F354" s="8" t="s">
        <v>438</v>
      </c>
      <c r="H354" s="83" t="s">
        <v>911</v>
      </c>
      <c r="I354" s="2">
        <v>-1.77046393008453</v>
      </c>
      <c r="J354" s="2">
        <v>-0.106418810183865</v>
      </c>
      <c r="K354" s="2">
        <v>-0.107133243790223</v>
      </c>
      <c r="L354" s="2">
        <v>-1.21844018574893</v>
      </c>
      <c r="M354" t="s">
        <v>440</v>
      </c>
      <c r="O354" s="15" t="s">
        <v>900</v>
      </c>
      <c r="P354" s="4">
        <v>0.14910025706940899</v>
      </c>
      <c r="Q354" s="4">
        <v>2.2905056091391399E-4</v>
      </c>
      <c r="R354" s="4">
        <v>3.4151497514156797E-5</v>
      </c>
      <c r="S354" s="4">
        <v>2.1801458003815199E-4</v>
      </c>
      <c r="T354" t="s">
        <v>440</v>
      </c>
    </row>
    <row r="355" spans="1:20" x14ac:dyDescent="0.35">
      <c r="A355" s="15" t="s">
        <v>570</v>
      </c>
      <c r="B355" s="4">
        <v>0.11206896551724101</v>
      </c>
      <c r="C355" s="4">
        <v>1.9304914500042401E-4</v>
      </c>
      <c r="D355" s="4">
        <v>2.16348179741855E-5</v>
      </c>
      <c r="E355" s="4">
        <v>1.5952887712758699E-4</v>
      </c>
      <c r="F355" s="8" t="s">
        <v>448</v>
      </c>
      <c r="H355" s="83" t="s">
        <v>912</v>
      </c>
      <c r="I355" s="2">
        <v>-1.77840607858334</v>
      </c>
      <c r="J355" s="2">
        <v>-0.106801835454767</v>
      </c>
      <c r="K355" s="2">
        <v>-0.107512232544258</v>
      </c>
      <c r="L355" s="2">
        <v>-1.2227504736807899</v>
      </c>
      <c r="M355" t="s">
        <v>440</v>
      </c>
      <c r="O355" s="15" t="s">
        <v>637</v>
      </c>
      <c r="P355" s="4">
        <v>0.161953727506427</v>
      </c>
      <c r="Q355" s="4">
        <v>2.1055792064515001E-4</v>
      </c>
      <c r="R355" s="4">
        <v>3.41006401044844E-5</v>
      </c>
      <c r="S355" s="4">
        <v>2.1768991911202501E-4</v>
      </c>
      <c r="T355" t="s">
        <v>440</v>
      </c>
    </row>
    <row r="356" spans="1:20" x14ac:dyDescent="0.35">
      <c r="A356" s="15" t="s">
        <v>683</v>
      </c>
      <c r="B356" s="4">
        <v>9.9137931034482804E-2</v>
      </c>
      <c r="C356" s="4">
        <v>2.1139442120163599E-4</v>
      </c>
      <c r="D356" s="4">
        <v>2.0957205550162201E-5</v>
      </c>
      <c r="E356" s="4">
        <v>1.54532359511348E-4</v>
      </c>
      <c r="F356" s="8" t="s">
        <v>438</v>
      </c>
      <c r="H356" s="83" t="s">
        <v>904</v>
      </c>
      <c r="I356" s="2">
        <v>-1.78634822708215</v>
      </c>
      <c r="J356" s="2">
        <v>-0.107184860725668</v>
      </c>
      <c r="K356" s="2">
        <v>-0.107891221298294</v>
      </c>
      <c r="L356" s="2">
        <v>-1.2270607616126501</v>
      </c>
      <c r="M356" t="s">
        <v>440</v>
      </c>
      <c r="O356" s="15" t="s">
        <v>596</v>
      </c>
      <c r="P356" s="4">
        <v>0.15424164524421599</v>
      </c>
      <c r="Q356" s="4">
        <v>2.2006934541001299E-4</v>
      </c>
      <c r="R356" s="4">
        <v>3.3943857903857997E-5</v>
      </c>
      <c r="S356" s="4">
        <v>2.16689060932589E-4</v>
      </c>
      <c r="T356" t="s">
        <v>440</v>
      </c>
    </row>
    <row r="357" spans="1:20" x14ac:dyDescent="0.35">
      <c r="A357" s="15" t="s">
        <v>665</v>
      </c>
      <c r="B357" s="4">
        <v>0.105603448275862</v>
      </c>
      <c r="C357" s="4">
        <v>1.9752991324770001E-4</v>
      </c>
      <c r="D357" s="4">
        <v>2.0859839976589001E-5</v>
      </c>
      <c r="E357" s="4">
        <v>1.5381441399216E-4</v>
      </c>
      <c r="F357" s="8" t="s">
        <v>438</v>
      </c>
      <c r="H357" s="83" t="s">
        <v>913</v>
      </c>
      <c r="I357" s="2">
        <v>-1.7942903755809601</v>
      </c>
      <c r="J357" s="2">
        <v>-0.10756788599657</v>
      </c>
      <c r="K357" s="2">
        <v>-0.10827021005232999</v>
      </c>
      <c r="L357" s="2">
        <v>-1.23137104954451</v>
      </c>
      <c r="M357" t="s">
        <v>448</v>
      </c>
      <c r="O357" s="15" t="s">
        <v>914</v>
      </c>
      <c r="P357" s="4">
        <v>0.15167095115681201</v>
      </c>
      <c r="Q357" s="4">
        <v>2.10519180864128E-4</v>
      </c>
      <c r="R357" s="4">
        <v>3.1929644398415303E-5</v>
      </c>
      <c r="S357" s="4">
        <v>2.03830827957176E-4</v>
      </c>
      <c r="T357" t="s">
        <v>440</v>
      </c>
    </row>
    <row r="358" spans="1:20" x14ac:dyDescent="0.35">
      <c r="A358" s="15" t="s">
        <v>792</v>
      </c>
      <c r="B358" s="4">
        <v>0.10344827586206901</v>
      </c>
      <c r="C358" s="4">
        <v>1.9876015226468001E-4</v>
      </c>
      <c r="D358" s="4">
        <v>2.0561395061863399E-5</v>
      </c>
      <c r="E358" s="4">
        <v>1.5161376769195001E-4</v>
      </c>
      <c r="F358" s="8" t="s">
        <v>448</v>
      </c>
      <c r="H358" s="83" t="s">
        <v>894</v>
      </c>
      <c r="I358" s="2">
        <v>-1.8022325240797701</v>
      </c>
      <c r="J358" s="2">
        <v>-0.107950911267472</v>
      </c>
      <c r="K358" s="2">
        <v>-0.108649198806365</v>
      </c>
      <c r="L358" s="2">
        <v>-1.23568133747638</v>
      </c>
      <c r="M358" t="s">
        <v>440</v>
      </c>
      <c r="O358" s="15" t="s">
        <v>915</v>
      </c>
      <c r="P358" s="4">
        <v>0.15681233933162</v>
      </c>
      <c r="Q358" s="4">
        <v>2.0360726324509E-4</v>
      </c>
      <c r="R358" s="4">
        <v>3.1928131254371402E-5</v>
      </c>
      <c r="S358" s="4">
        <v>2.0382116842575701E-4</v>
      </c>
      <c r="T358" t="s">
        <v>438</v>
      </c>
    </row>
    <row r="359" spans="1:20" x14ac:dyDescent="0.35">
      <c r="A359" s="15" t="s">
        <v>866</v>
      </c>
      <c r="B359" s="4">
        <v>0.114224137931034</v>
      </c>
      <c r="C359" s="4">
        <v>1.7969763664480099E-4</v>
      </c>
      <c r="D359" s="4">
        <v>2.0525807633996699E-5</v>
      </c>
      <c r="E359" s="4">
        <v>1.5135135631348599E-4</v>
      </c>
      <c r="F359" s="8" t="s">
        <v>448</v>
      </c>
      <c r="H359" s="83" t="s">
        <v>473</v>
      </c>
      <c r="I359" s="2">
        <v>-1.8101746725785799</v>
      </c>
      <c r="J359" s="2">
        <v>-0.108333936538373</v>
      </c>
      <c r="K359" s="2">
        <v>-0.109028187560401</v>
      </c>
      <c r="L359" s="2">
        <v>-1.2399916254082399</v>
      </c>
      <c r="M359" t="s">
        <v>440</v>
      </c>
      <c r="O359" s="15" t="s">
        <v>706</v>
      </c>
      <c r="P359" s="4">
        <v>0.12596401028277601</v>
      </c>
      <c r="Q359" s="4">
        <v>2.5315023334378201E-4</v>
      </c>
      <c r="R359" s="4">
        <v>3.1887818596003403E-5</v>
      </c>
      <c r="S359" s="4">
        <v>2.0356382254273499E-4</v>
      </c>
      <c r="T359" t="s">
        <v>440</v>
      </c>
    </row>
    <row r="360" spans="1:20" x14ac:dyDescent="0.35">
      <c r="A360" s="15" t="s">
        <v>832</v>
      </c>
      <c r="B360" s="4">
        <v>9.2672413793103495E-2</v>
      </c>
      <c r="C360" s="4">
        <v>2.1656214129202301E-4</v>
      </c>
      <c r="D360" s="4">
        <v>2.0069336369734899E-5</v>
      </c>
      <c r="E360" s="4">
        <v>1.4798546951399501E-4</v>
      </c>
      <c r="F360" s="8" t="s">
        <v>448</v>
      </c>
      <c r="H360" s="83" t="s">
        <v>916</v>
      </c>
      <c r="I360" s="2">
        <v>-1.8181168210773899</v>
      </c>
      <c r="J360" s="2">
        <v>-0.108716961809275</v>
      </c>
      <c r="K360" s="2">
        <v>-0.109407176314437</v>
      </c>
      <c r="L360" s="2">
        <v>-1.2443019133401001</v>
      </c>
      <c r="M360" t="s">
        <v>448</v>
      </c>
      <c r="O360" s="15" t="s">
        <v>917</v>
      </c>
      <c r="P360" s="4">
        <v>0.14138817480719801</v>
      </c>
      <c r="Q360" s="4">
        <v>2.2509449852586901E-4</v>
      </c>
      <c r="R360" s="4">
        <v>3.1825700305714197E-5</v>
      </c>
      <c r="S360" s="4">
        <v>2.0316727498389099E-4</v>
      </c>
      <c r="T360" t="s">
        <v>440</v>
      </c>
    </row>
    <row r="361" spans="1:20" x14ac:dyDescent="0.35">
      <c r="A361" s="15" t="s">
        <v>745</v>
      </c>
      <c r="B361" s="4">
        <v>9.9137931034482804E-2</v>
      </c>
      <c r="C361" s="4">
        <v>1.9896610597824199E-4</v>
      </c>
      <c r="D361" s="4">
        <v>1.9725088092670499E-5</v>
      </c>
      <c r="E361" s="4">
        <v>1.45447082495499E-4</v>
      </c>
      <c r="F361" s="8" t="s">
        <v>448</v>
      </c>
      <c r="H361" s="83" t="s">
        <v>918</v>
      </c>
      <c r="I361" s="2">
        <v>-1.8260589695762</v>
      </c>
      <c r="J361" s="2">
        <v>-0.109099987080177</v>
      </c>
      <c r="K361" s="2">
        <v>-0.109786165068472</v>
      </c>
      <c r="L361" s="2">
        <v>-1.24861220127196</v>
      </c>
      <c r="M361" t="s">
        <v>448</v>
      </c>
      <c r="O361" s="15" t="s">
        <v>919</v>
      </c>
      <c r="P361" s="4">
        <v>0.110539845758355</v>
      </c>
      <c r="Q361" s="4">
        <v>2.8759715724693201E-4</v>
      </c>
      <c r="R361" s="4">
        <v>3.17909454026172E-5</v>
      </c>
      <c r="S361" s="4">
        <v>2.02945408414209E-4</v>
      </c>
      <c r="T361" t="s">
        <v>438</v>
      </c>
    </row>
    <row r="362" spans="1:20" x14ac:dyDescent="0.35">
      <c r="A362" s="15" t="s">
        <v>781</v>
      </c>
      <c r="B362" s="4">
        <v>9.6982758620689696E-2</v>
      </c>
      <c r="C362" s="4">
        <v>2.0011498329386901E-4</v>
      </c>
      <c r="D362" s="4">
        <v>1.9407703121172599E-5</v>
      </c>
      <c r="E362" s="4">
        <v>1.4310677770621699E-4</v>
      </c>
      <c r="F362" s="8" t="s">
        <v>448</v>
      </c>
      <c r="H362" s="83" t="s">
        <v>519</v>
      </c>
      <c r="I362" s="2">
        <v>-1.83400111807501</v>
      </c>
      <c r="J362" s="2">
        <v>-0.109483012351078</v>
      </c>
      <c r="K362" s="2">
        <v>-0.11016515382250799</v>
      </c>
      <c r="L362" s="2">
        <v>-1.25292248920382</v>
      </c>
      <c r="M362" t="s">
        <v>440</v>
      </c>
      <c r="O362" s="15" t="s">
        <v>920</v>
      </c>
      <c r="P362" s="4">
        <v>0.133676092544987</v>
      </c>
      <c r="Q362" s="4">
        <v>2.36023088879866E-4</v>
      </c>
      <c r="R362" s="4">
        <v>3.1550644271858697E-5</v>
      </c>
      <c r="S362" s="4">
        <v>2.01411386367788E-4</v>
      </c>
      <c r="T362" t="s">
        <v>438</v>
      </c>
    </row>
    <row r="363" spans="1:20" x14ac:dyDescent="0.35">
      <c r="A363" s="15" t="s">
        <v>764</v>
      </c>
      <c r="B363" s="4">
        <v>8.4051724137930994E-2</v>
      </c>
      <c r="C363" s="4">
        <v>2.27653065498777E-4</v>
      </c>
      <c r="D363" s="4">
        <v>1.9134632660457599E-5</v>
      </c>
      <c r="E363" s="4">
        <v>1.4109323527537499E-4</v>
      </c>
      <c r="F363" s="8" t="s">
        <v>448</v>
      </c>
      <c r="H363" s="83" t="s">
        <v>775</v>
      </c>
      <c r="I363" s="2">
        <v>-1.84194326657382</v>
      </c>
      <c r="J363" s="2">
        <v>-0.10986603762198</v>
      </c>
      <c r="K363" s="2">
        <v>-0.11054414257654301</v>
      </c>
      <c r="L363" s="2">
        <v>-1.2572327771356799</v>
      </c>
      <c r="M363" t="s">
        <v>448</v>
      </c>
      <c r="O363" s="15" t="s">
        <v>743</v>
      </c>
      <c r="P363" s="4">
        <v>0.123393316195373</v>
      </c>
      <c r="Q363" s="4">
        <v>2.5265605571723402E-4</v>
      </c>
      <c r="R363" s="4">
        <v>3.1176068571792302E-5</v>
      </c>
      <c r="S363" s="4">
        <v>1.9902018920553701E-4</v>
      </c>
      <c r="T363" t="s">
        <v>440</v>
      </c>
    </row>
    <row r="364" spans="1:20" x14ac:dyDescent="0.35">
      <c r="A364" s="15" t="s">
        <v>921</v>
      </c>
      <c r="B364" s="4">
        <v>9.0517241379310304E-2</v>
      </c>
      <c r="C364" s="4">
        <v>2.1088267480592901E-4</v>
      </c>
      <c r="D364" s="4">
        <v>1.9088517978122899E-5</v>
      </c>
      <c r="E364" s="4">
        <v>1.4075319897367201E-4</v>
      </c>
      <c r="F364" s="8" t="s">
        <v>448</v>
      </c>
      <c r="H364" s="83" t="s">
        <v>861</v>
      </c>
      <c r="I364" s="2">
        <v>-1.84988541507263</v>
      </c>
      <c r="J364" s="2">
        <v>-0.110249062892882</v>
      </c>
      <c r="K364" s="2">
        <v>-0.110923131330579</v>
      </c>
      <c r="L364" s="2">
        <v>-1.2615430650675401</v>
      </c>
      <c r="M364" t="s">
        <v>440</v>
      </c>
      <c r="O364" s="15" t="s">
        <v>657</v>
      </c>
      <c r="P364" s="4">
        <v>0.13624678663239101</v>
      </c>
      <c r="Q364" s="4">
        <v>2.26278249643914E-4</v>
      </c>
      <c r="R364" s="4">
        <v>3.0829684398785202E-5</v>
      </c>
      <c r="S364" s="4">
        <v>1.9680895966930101E-4</v>
      </c>
      <c r="T364" t="s">
        <v>440</v>
      </c>
    </row>
    <row r="365" spans="1:20" x14ac:dyDescent="0.35">
      <c r="A365" s="15" t="s">
        <v>843</v>
      </c>
      <c r="B365" s="4">
        <v>0.107758620689655</v>
      </c>
      <c r="C365" s="4">
        <v>1.7435417206806199E-4</v>
      </c>
      <c r="D365" s="4">
        <v>1.8788165093541201E-5</v>
      </c>
      <c r="E365" s="4">
        <v>1.3853848385674699E-4</v>
      </c>
      <c r="F365" s="8" t="s">
        <v>448</v>
      </c>
      <c r="H365" s="83" t="s">
        <v>856</v>
      </c>
      <c r="I365" s="2">
        <v>-1.8578275635714501</v>
      </c>
      <c r="J365" s="2">
        <v>-0.110632088163783</v>
      </c>
      <c r="K365" s="2">
        <v>-0.111302120084615</v>
      </c>
      <c r="L365" s="2">
        <v>-1.2658533529994</v>
      </c>
      <c r="M365" t="s">
        <v>448</v>
      </c>
      <c r="O365" s="15" t="s">
        <v>676</v>
      </c>
      <c r="P365" s="4">
        <v>0.13624678663239101</v>
      </c>
      <c r="Q365" s="4">
        <v>2.2579571717556201E-4</v>
      </c>
      <c r="R365" s="4">
        <v>3.07639409005264E-5</v>
      </c>
      <c r="S365" s="4">
        <v>1.9638926969356299E-4</v>
      </c>
      <c r="T365" t="s">
        <v>438</v>
      </c>
    </row>
    <row r="366" spans="1:20" x14ac:dyDescent="0.35">
      <c r="A366" s="15" t="s">
        <v>739</v>
      </c>
      <c r="B366" s="4">
        <v>0.105603448275862</v>
      </c>
      <c r="C366" s="4">
        <v>1.7366777993086101E-4</v>
      </c>
      <c r="D366" s="4">
        <v>1.8339916415112502E-5</v>
      </c>
      <c r="E366" s="4">
        <v>1.3523322802196401E-4</v>
      </c>
      <c r="F366" s="8" t="s">
        <v>438</v>
      </c>
      <c r="H366" s="83" t="s">
        <v>645</v>
      </c>
      <c r="I366" s="2">
        <v>-1.8657697120702601</v>
      </c>
      <c r="J366" s="2">
        <v>-0.11101511343468499</v>
      </c>
      <c r="K366" s="2">
        <v>-0.11168110883865</v>
      </c>
      <c r="L366" s="2">
        <v>-1.27016364093126</v>
      </c>
      <c r="M366" t="s">
        <v>440</v>
      </c>
      <c r="O366" s="15" t="s">
        <v>922</v>
      </c>
      <c r="P366" s="4">
        <v>0.15681233933162</v>
      </c>
      <c r="Q366" s="4">
        <v>1.94910248467723E-4</v>
      </c>
      <c r="R366" s="4">
        <v>3.0564332021930797E-5</v>
      </c>
      <c r="S366" s="4">
        <v>1.95115016761583E-4</v>
      </c>
      <c r="T366" t="s">
        <v>440</v>
      </c>
    </row>
    <row r="367" spans="1:20" x14ac:dyDescent="0.35">
      <c r="A367" s="15" t="s">
        <v>571</v>
      </c>
      <c r="B367" s="4">
        <v>9.2672413793103495E-2</v>
      </c>
      <c r="C367" s="4">
        <v>1.93712000146108E-4</v>
      </c>
      <c r="D367" s="4">
        <v>1.7951758634229799E-5</v>
      </c>
      <c r="E367" s="4">
        <v>1.3237106504899901E-4</v>
      </c>
      <c r="F367" s="8" t="s">
        <v>438</v>
      </c>
      <c r="H367" s="83" t="s">
        <v>923</v>
      </c>
      <c r="I367" s="2">
        <v>-1.8737118605690699</v>
      </c>
      <c r="J367" s="2">
        <v>-0.111398138705587</v>
      </c>
      <c r="K367" s="2">
        <v>-0.11206009759268599</v>
      </c>
      <c r="L367" s="2">
        <v>-1.2744739288631199</v>
      </c>
      <c r="M367" t="s">
        <v>448</v>
      </c>
      <c r="O367" s="15" t="s">
        <v>695</v>
      </c>
      <c r="P367" s="4">
        <v>0.13110539845758401</v>
      </c>
      <c r="Q367" s="4">
        <v>2.3031378222658001E-4</v>
      </c>
      <c r="R367" s="4">
        <v>3.0195380189088898E-5</v>
      </c>
      <c r="S367" s="4">
        <v>1.9275972095477499E-4</v>
      </c>
      <c r="T367" t="s">
        <v>438</v>
      </c>
    </row>
    <row r="368" spans="1:20" x14ac:dyDescent="0.35">
      <c r="A368" s="15" t="s">
        <v>924</v>
      </c>
      <c r="B368" s="4">
        <v>9.9137931034482804E-2</v>
      </c>
      <c r="C368" s="4">
        <v>1.7840898510802501E-4</v>
      </c>
      <c r="D368" s="4">
        <v>1.7687097661571401E-5</v>
      </c>
      <c r="E368" s="4">
        <v>1.3041953174568801E-4</v>
      </c>
      <c r="F368" s="8" t="s">
        <v>438</v>
      </c>
      <c r="H368" s="83" t="s">
        <v>925</v>
      </c>
      <c r="I368" s="2">
        <v>-1.8816540090678799</v>
      </c>
      <c r="J368" s="2">
        <v>-0.111781163976488</v>
      </c>
      <c r="K368" s="2">
        <v>-0.11243908634672201</v>
      </c>
      <c r="L368" s="2">
        <v>-1.2787842167949801</v>
      </c>
      <c r="M368" t="s">
        <v>440</v>
      </c>
      <c r="O368" s="15" t="s">
        <v>847</v>
      </c>
      <c r="P368" s="4">
        <v>0.115681233933162</v>
      </c>
      <c r="Q368" s="4">
        <v>2.4985033810041298E-4</v>
      </c>
      <c r="R368" s="4">
        <v>2.8902995410073499E-5</v>
      </c>
      <c r="S368" s="4">
        <v>1.8450946121937201E-4</v>
      </c>
      <c r="T368" t="s">
        <v>440</v>
      </c>
    </row>
    <row r="369" spans="1:20" x14ac:dyDescent="0.35">
      <c r="A369" s="15" t="s">
        <v>816</v>
      </c>
      <c r="B369" s="4">
        <v>8.8362068965517196E-2</v>
      </c>
      <c r="C369" s="4">
        <v>1.9954829382740901E-4</v>
      </c>
      <c r="D369" s="4">
        <v>1.7632500101128901E-5</v>
      </c>
      <c r="E369" s="4">
        <v>1.30016945159487E-4</v>
      </c>
      <c r="F369" s="8" t="s">
        <v>448</v>
      </c>
      <c r="H369" s="83" t="s">
        <v>926</v>
      </c>
      <c r="I369" s="2">
        <v>-1.88959615756669</v>
      </c>
      <c r="J369" s="2">
        <v>-0.11216418924738999</v>
      </c>
      <c r="K369" s="2">
        <v>-0.112818075100757</v>
      </c>
      <c r="L369" s="2">
        <v>-1.2830945047268401</v>
      </c>
      <c r="M369" t="s">
        <v>440</v>
      </c>
      <c r="O369" s="15" t="s">
        <v>801</v>
      </c>
      <c r="P369" s="4">
        <v>0.107969151670951</v>
      </c>
      <c r="Q369" s="4">
        <v>2.6498118826015699E-4</v>
      </c>
      <c r="R369" s="4">
        <v>2.8609794105209798E-5</v>
      </c>
      <c r="S369" s="4">
        <v>1.82637737751902E-4</v>
      </c>
      <c r="T369" t="s">
        <v>440</v>
      </c>
    </row>
    <row r="370" spans="1:20" x14ac:dyDescent="0.35">
      <c r="A370" s="15" t="s">
        <v>927</v>
      </c>
      <c r="B370" s="4">
        <v>0.11206896551724101</v>
      </c>
      <c r="C370" s="4">
        <v>1.5211945428730299E-4</v>
      </c>
      <c r="D370" s="4">
        <v>1.70478698770254E-5</v>
      </c>
      <c r="E370" s="4">
        <v>1.25706051335589E-4</v>
      </c>
      <c r="F370" s="8" t="s">
        <v>448</v>
      </c>
      <c r="H370" s="83" t="s">
        <v>785</v>
      </c>
      <c r="I370" s="2">
        <v>-1.8975383060655</v>
      </c>
      <c r="J370" s="2">
        <v>-0.112547214518292</v>
      </c>
      <c r="K370" s="2">
        <v>-0.113197063854793</v>
      </c>
      <c r="L370" s="2">
        <v>-1.2874047926587</v>
      </c>
      <c r="M370" t="s">
        <v>440</v>
      </c>
      <c r="O370" s="15" t="s">
        <v>928</v>
      </c>
      <c r="P370" s="4">
        <v>0.14138817480719801</v>
      </c>
      <c r="Q370" s="4">
        <v>2.0202162014056201E-4</v>
      </c>
      <c r="R370" s="4">
        <v>2.8563468143267099E-5</v>
      </c>
      <c r="S370" s="4">
        <v>1.82342004449618E-4</v>
      </c>
      <c r="T370" t="s">
        <v>440</v>
      </c>
    </row>
    <row r="371" spans="1:20" x14ac:dyDescent="0.35">
      <c r="A371" s="15" t="s">
        <v>809</v>
      </c>
      <c r="B371" s="4">
        <v>8.6206896551724102E-2</v>
      </c>
      <c r="C371" s="4">
        <v>1.92315108100832E-4</v>
      </c>
      <c r="D371" s="4">
        <v>1.6578888629381999E-5</v>
      </c>
      <c r="E371" s="4">
        <v>1.2224791954452399E-4</v>
      </c>
      <c r="F371" s="8" t="s">
        <v>448</v>
      </c>
      <c r="H371" s="83" t="s">
        <v>876</v>
      </c>
      <c r="I371" s="2">
        <v>-1.90548045456431</v>
      </c>
      <c r="J371" s="2">
        <v>-0.112930239789193</v>
      </c>
      <c r="K371" s="2">
        <v>-0.113576052608828</v>
      </c>
      <c r="L371" s="2">
        <v>-1.2917150805905599</v>
      </c>
      <c r="M371" t="s">
        <v>440</v>
      </c>
      <c r="O371" s="15" t="s">
        <v>631</v>
      </c>
      <c r="P371" s="4">
        <v>0.14395886889460199</v>
      </c>
      <c r="Q371" s="4">
        <v>1.9757873058716399E-4</v>
      </c>
      <c r="R371" s="4">
        <v>2.8443210572959299E-5</v>
      </c>
      <c r="S371" s="4">
        <v>1.8157431033382699E-4</v>
      </c>
      <c r="T371" t="s">
        <v>438</v>
      </c>
    </row>
    <row r="372" spans="1:20" x14ac:dyDescent="0.35">
      <c r="A372" s="15" t="s">
        <v>865</v>
      </c>
      <c r="B372" s="4">
        <v>0.101293103448276</v>
      </c>
      <c r="C372" s="4">
        <v>1.63305618691791E-4</v>
      </c>
      <c r="D372" s="4">
        <v>1.65417329278323E-5</v>
      </c>
      <c r="E372" s="4">
        <v>1.2197394417046699E-4</v>
      </c>
      <c r="F372" s="8" t="s">
        <v>438</v>
      </c>
      <c r="H372" s="83" t="s">
        <v>638</v>
      </c>
      <c r="I372" s="2">
        <v>-1.9134226030631201</v>
      </c>
      <c r="J372" s="2">
        <v>-0.11331326506009499</v>
      </c>
      <c r="K372" s="2">
        <v>-0.113955041362864</v>
      </c>
      <c r="L372" s="2">
        <v>-1.2960253685224199</v>
      </c>
      <c r="M372" t="s">
        <v>440</v>
      </c>
      <c r="O372" s="15" t="s">
        <v>595</v>
      </c>
      <c r="P372" s="4">
        <v>0.13110539845758401</v>
      </c>
      <c r="Q372" s="4">
        <v>2.1599673110049599E-4</v>
      </c>
      <c r="R372" s="4">
        <v>2.8318337496466099E-5</v>
      </c>
      <c r="S372" s="4">
        <v>1.80777151986131E-4</v>
      </c>
      <c r="T372" t="s">
        <v>438</v>
      </c>
    </row>
    <row r="373" spans="1:20" x14ac:dyDescent="0.35">
      <c r="A373" s="15" t="s">
        <v>929</v>
      </c>
      <c r="B373" s="4">
        <v>8.18965517241379E-2</v>
      </c>
      <c r="C373" s="4">
        <v>2.0136262812474101E-4</v>
      </c>
      <c r="D373" s="4">
        <v>1.6490904889526201E-5</v>
      </c>
      <c r="E373" s="4">
        <v>1.21599152947946E-4</v>
      </c>
      <c r="F373" s="8" t="s">
        <v>438</v>
      </c>
      <c r="H373" s="83" t="s">
        <v>930</v>
      </c>
      <c r="I373" s="2">
        <v>-1.9213647515619301</v>
      </c>
      <c r="J373" s="2">
        <v>-0.113696290330997</v>
      </c>
      <c r="K373" s="2">
        <v>-0.11433403011690001</v>
      </c>
      <c r="L373" s="2">
        <v>-1.3003356564542801</v>
      </c>
      <c r="M373" t="s">
        <v>448</v>
      </c>
      <c r="O373" s="15" t="s">
        <v>693</v>
      </c>
      <c r="P373" s="4">
        <v>0.14652956298200501</v>
      </c>
      <c r="Q373" s="4">
        <v>1.9254863692737701E-4</v>
      </c>
      <c r="R373" s="4">
        <v>2.82140676217493E-5</v>
      </c>
      <c r="S373" s="4">
        <v>1.8011151930230501E-4</v>
      </c>
      <c r="T373" t="s">
        <v>440</v>
      </c>
    </row>
    <row r="374" spans="1:20" x14ac:dyDescent="0.35">
      <c r="A374" s="15" t="s">
        <v>911</v>
      </c>
      <c r="B374" s="4">
        <v>7.5431034482758605E-2</v>
      </c>
      <c r="C374" s="4">
        <v>2.05290680675719E-4</v>
      </c>
      <c r="D374" s="4">
        <v>1.5485288413039099E-5</v>
      </c>
      <c r="E374" s="4">
        <v>1.14184028517207E-4</v>
      </c>
      <c r="F374" s="8" t="s">
        <v>438</v>
      </c>
      <c r="H374" s="83" t="s">
        <v>598</v>
      </c>
      <c r="I374" s="2">
        <v>-1.9293069000607399</v>
      </c>
      <c r="J374" s="2">
        <v>-0.114079315601898</v>
      </c>
      <c r="K374" s="2">
        <v>-0.114713018870935</v>
      </c>
      <c r="L374" s="2">
        <v>-1.30464594438614</v>
      </c>
      <c r="M374" t="s">
        <v>440</v>
      </c>
      <c r="O374" s="15" t="s">
        <v>855</v>
      </c>
      <c r="P374" s="4">
        <v>0.123393316195373</v>
      </c>
      <c r="Q374" s="4">
        <v>2.2496941791098901E-4</v>
      </c>
      <c r="R374" s="4">
        <v>2.7759722518579599E-5</v>
      </c>
      <c r="S374" s="4">
        <v>1.77211094311604E-4</v>
      </c>
      <c r="T374" t="s">
        <v>438</v>
      </c>
    </row>
    <row r="375" spans="1:20" x14ac:dyDescent="0.35">
      <c r="A375" s="15" t="s">
        <v>897</v>
      </c>
      <c r="B375" s="4">
        <v>8.18965517241379E-2</v>
      </c>
      <c r="C375" s="4">
        <v>1.8845270150865599E-4</v>
      </c>
      <c r="D375" s="4">
        <v>1.5433626416657199E-5</v>
      </c>
      <c r="E375" s="4">
        <v>1.13803087929548E-4</v>
      </c>
      <c r="F375" s="8" t="s">
        <v>438</v>
      </c>
      <c r="H375" s="83" t="s">
        <v>931</v>
      </c>
      <c r="I375" s="2">
        <v>-1.9372490485595499</v>
      </c>
      <c r="J375" s="2">
        <v>-0.11446234087279999</v>
      </c>
      <c r="K375" s="2">
        <v>-0.115092007624971</v>
      </c>
      <c r="L375" s="2">
        <v>-1.308956232318</v>
      </c>
      <c r="M375" t="s">
        <v>448</v>
      </c>
      <c r="O375" s="15" t="s">
        <v>932</v>
      </c>
      <c r="P375" s="4">
        <v>0.10025706940874</v>
      </c>
      <c r="Q375" s="4">
        <v>2.7426254565104702E-4</v>
      </c>
      <c r="R375" s="4">
        <v>2.7496759075554799E-5</v>
      </c>
      <c r="S375" s="4">
        <v>1.75532401757268E-4</v>
      </c>
      <c r="T375" t="s">
        <v>438</v>
      </c>
    </row>
    <row r="376" spans="1:20" x14ac:dyDescent="0.35">
      <c r="A376" s="15" t="s">
        <v>933</v>
      </c>
      <c r="B376" s="4">
        <v>0.109913793103448</v>
      </c>
      <c r="C376" s="4">
        <v>1.4003548049731901E-4</v>
      </c>
      <c r="D376" s="4">
        <v>1.5391830830524302E-5</v>
      </c>
      <c r="E376" s="4">
        <v>1.13494899391395E-4</v>
      </c>
      <c r="F376" s="8" t="s">
        <v>438</v>
      </c>
      <c r="H376" s="83" t="s">
        <v>928</v>
      </c>
      <c r="I376" s="2">
        <v>-1.94519119705836</v>
      </c>
      <c r="J376" s="2">
        <v>-0.114845366143702</v>
      </c>
      <c r="K376" s="2">
        <v>-0.115470996379007</v>
      </c>
      <c r="L376" s="2">
        <v>-1.3132665202498699</v>
      </c>
      <c r="M376" t="s">
        <v>448</v>
      </c>
      <c r="O376" s="15" t="s">
        <v>934</v>
      </c>
      <c r="P376" s="4">
        <v>0.12596401028277601</v>
      </c>
      <c r="Q376" s="4">
        <v>2.17763962382125E-4</v>
      </c>
      <c r="R376" s="4">
        <v>2.74304219967201E-5</v>
      </c>
      <c r="S376" s="4">
        <v>1.7510892251226199E-4</v>
      </c>
      <c r="T376" t="s">
        <v>438</v>
      </c>
    </row>
    <row r="377" spans="1:20" x14ac:dyDescent="0.35">
      <c r="A377" s="15" t="s">
        <v>935</v>
      </c>
      <c r="B377" s="4">
        <v>9.4827586206896505E-2</v>
      </c>
      <c r="C377" s="4">
        <v>1.62252039541076E-4</v>
      </c>
      <c r="D377" s="4">
        <v>1.5385969266826098E-5</v>
      </c>
      <c r="E377" s="4">
        <v>1.13451677919594E-4</v>
      </c>
      <c r="F377" s="8" t="s">
        <v>448</v>
      </c>
      <c r="H377" s="83" t="s">
        <v>936</v>
      </c>
      <c r="I377" s="2">
        <v>-1.95313334555717</v>
      </c>
      <c r="J377" s="2">
        <v>-0.115228391414603</v>
      </c>
      <c r="K377" s="2">
        <v>-0.115849985133042</v>
      </c>
      <c r="L377" s="2">
        <v>-1.3175768081817301</v>
      </c>
      <c r="M377" t="s">
        <v>448</v>
      </c>
      <c r="O377" s="15" t="s">
        <v>937</v>
      </c>
      <c r="P377" s="4">
        <v>0.13624678663239101</v>
      </c>
      <c r="Q377" s="4">
        <v>2.0029189414124101E-4</v>
      </c>
      <c r="R377" s="4">
        <v>2.7289126965259001E-5</v>
      </c>
      <c r="S377" s="4">
        <v>1.74206930529841E-4</v>
      </c>
      <c r="T377" t="s">
        <v>440</v>
      </c>
    </row>
    <row r="378" spans="1:20" x14ac:dyDescent="0.35">
      <c r="A378" s="15" t="s">
        <v>938</v>
      </c>
      <c r="B378" s="4">
        <v>8.8362068965517196E-2</v>
      </c>
      <c r="C378" s="4">
        <v>1.68111899386167E-4</v>
      </c>
      <c r="D378" s="4">
        <v>1.48547152474846E-5</v>
      </c>
      <c r="E378" s="4">
        <v>1.09534364759105E-4</v>
      </c>
      <c r="F378" s="8" t="s">
        <v>448</v>
      </c>
      <c r="H378" s="83" t="s">
        <v>526</v>
      </c>
      <c r="I378" s="2">
        <v>-1.96107549405598</v>
      </c>
      <c r="J378" s="2">
        <v>-0.11561141668550499</v>
      </c>
      <c r="K378" s="2">
        <v>-0.11622897388707799</v>
      </c>
      <c r="L378" s="2">
        <v>-1.32188709611359</v>
      </c>
      <c r="M378" t="s">
        <v>440</v>
      </c>
      <c r="O378" s="15" t="s">
        <v>810</v>
      </c>
      <c r="P378" s="4">
        <v>0.120822622107969</v>
      </c>
      <c r="Q378" s="4">
        <v>2.2233909763579501E-4</v>
      </c>
      <c r="R378" s="4">
        <v>2.6863592773476501E-5</v>
      </c>
      <c r="S378" s="4">
        <v>1.7149042715909201E-4</v>
      </c>
      <c r="T378" t="s">
        <v>438</v>
      </c>
    </row>
    <row r="379" spans="1:20" x14ac:dyDescent="0.35">
      <c r="A379" s="15" t="s">
        <v>769</v>
      </c>
      <c r="B379" s="4">
        <v>9.4827586206896505E-2</v>
      </c>
      <c r="C379" s="4">
        <v>1.5191256321305801E-4</v>
      </c>
      <c r="D379" s="4">
        <v>1.44055016839969E-5</v>
      </c>
      <c r="E379" s="4">
        <v>1.06221994141557E-4</v>
      </c>
      <c r="F379" s="8" t="s">
        <v>448</v>
      </c>
      <c r="H379" s="83" t="s">
        <v>648</v>
      </c>
      <c r="I379" s="2">
        <v>-1.9690176425547901</v>
      </c>
      <c r="J379" s="2">
        <v>-0.115994441956407</v>
      </c>
      <c r="K379" s="2">
        <v>-0.11660796264111301</v>
      </c>
      <c r="L379" s="2">
        <v>-1.32619738404545</v>
      </c>
      <c r="M379" t="s">
        <v>440</v>
      </c>
      <c r="O379" s="15" t="s">
        <v>584</v>
      </c>
      <c r="P379" s="4">
        <v>0.115681233933162</v>
      </c>
      <c r="Q379" s="4">
        <v>2.3173172887022399E-4</v>
      </c>
      <c r="R379" s="4">
        <v>2.6807012337172499E-5</v>
      </c>
      <c r="S379" s="4">
        <v>1.7112923186877999E-4</v>
      </c>
      <c r="T379" t="s">
        <v>438</v>
      </c>
    </row>
    <row r="380" spans="1:20" x14ac:dyDescent="0.35">
      <c r="A380" s="15" t="s">
        <v>937</v>
      </c>
      <c r="B380" s="4">
        <v>8.6206896551724102E-2</v>
      </c>
      <c r="C380" s="4">
        <v>1.6586284944685399E-4</v>
      </c>
      <c r="D380" s="4">
        <v>1.4298521504039199E-5</v>
      </c>
      <c r="E380" s="4">
        <v>1.0543315330157799E-4</v>
      </c>
      <c r="F380" s="8" t="s">
        <v>448</v>
      </c>
      <c r="H380" s="83" t="s">
        <v>939</v>
      </c>
      <c r="I380" s="2">
        <v>-1.9769597910536001</v>
      </c>
      <c r="J380" s="2">
        <v>-0.116377467227308</v>
      </c>
      <c r="K380" s="2">
        <v>-0.116986951395149</v>
      </c>
      <c r="L380" s="2">
        <v>-1.3305076719773099</v>
      </c>
      <c r="M380" t="s">
        <v>448</v>
      </c>
      <c r="O380" s="15" t="s">
        <v>783</v>
      </c>
      <c r="P380" s="4">
        <v>0.13624678663239101</v>
      </c>
      <c r="Q380" s="4">
        <v>1.9600889647933999E-4</v>
      </c>
      <c r="R380" s="4">
        <v>2.6705582296671001E-5</v>
      </c>
      <c r="S380" s="4">
        <v>1.70481727973116E-4</v>
      </c>
      <c r="T380" t="s">
        <v>438</v>
      </c>
    </row>
    <row r="381" spans="1:20" x14ac:dyDescent="0.35">
      <c r="A381" s="15" t="s">
        <v>580</v>
      </c>
      <c r="B381" s="4">
        <v>8.6206896551724102E-2</v>
      </c>
      <c r="C381" s="4">
        <v>1.6413211119841299E-4</v>
      </c>
      <c r="D381" s="4">
        <v>1.41493199308977E-5</v>
      </c>
      <c r="E381" s="4">
        <v>1.04332984145667E-4</v>
      </c>
      <c r="F381" s="8" t="s">
        <v>448</v>
      </c>
      <c r="H381" s="83" t="s">
        <v>465</v>
      </c>
      <c r="I381" s="2">
        <v>-1.9849019395524099</v>
      </c>
      <c r="J381" s="2">
        <v>-0.11676049249820999</v>
      </c>
      <c r="K381" s="2">
        <v>-0.117365940149185</v>
      </c>
      <c r="L381" s="2">
        <v>-1.3348179599091701</v>
      </c>
      <c r="M381" t="s">
        <v>448</v>
      </c>
      <c r="O381" s="15" t="s">
        <v>835</v>
      </c>
      <c r="P381" s="4">
        <v>0.14138817480719801</v>
      </c>
      <c r="Q381" s="4">
        <v>1.88806745874655E-4</v>
      </c>
      <c r="R381" s="4">
        <v>2.66950411905039E-5</v>
      </c>
      <c r="S381" s="4">
        <v>1.70414436199653E-4</v>
      </c>
      <c r="T381" t="s">
        <v>438</v>
      </c>
    </row>
    <row r="382" spans="1:20" x14ac:dyDescent="0.35">
      <c r="A382" s="15" t="s">
        <v>534</v>
      </c>
      <c r="B382" s="4">
        <v>9.0517241379310304E-2</v>
      </c>
      <c r="C382" s="4">
        <v>1.5570454550787799E-4</v>
      </c>
      <c r="D382" s="4">
        <v>1.40939459295924E-5</v>
      </c>
      <c r="E382" s="4">
        <v>1.03924672309588E-4</v>
      </c>
      <c r="F382" s="8" t="s">
        <v>448</v>
      </c>
      <c r="H382" s="83" t="s">
        <v>698</v>
      </c>
      <c r="I382" s="2">
        <v>-1.9928440880512199</v>
      </c>
      <c r="J382" s="2">
        <v>-0.117143517769112</v>
      </c>
      <c r="K382" s="2">
        <v>-0.11774492890322</v>
      </c>
      <c r="L382" s="2">
        <v>-1.33912824784103</v>
      </c>
      <c r="M382" t="s">
        <v>448</v>
      </c>
      <c r="O382" s="15" t="s">
        <v>924</v>
      </c>
      <c r="P382" s="4">
        <v>0.118251928020566</v>
      </c>
      <c r="Q382" s="4">
        <v>2.2540379366859999E-4</v>
      </c>
      <c r="R382" s="4">
        <v>2.6654433184461699E-5</v>
      </c>
      <c r="S382" s="4">
        <v>1.7015520489128001E-4</v>
      </c>
      <c r="T382" t="s">
        <v>438</v>
      </c>
    </row>
    <row r="383" spans="1:20" x14ac:dyDescent="0.35">
      <c r="A383" s="15" t="s">
        <v>676</v>
      </c>
      <c r="B383" s="4">
        <v>8.8362068965517196E-2</v>
      </c>
      <c r="C383" s="4">
        <v>1.5753921061662901E-4</v>
      </c>
      <c r="D383" s="4">
        <v>1.39204905932797E-5</v>
      </c>
      <c r="E383" s="4">
        <v>1.0264566293374E-4</v>
      </c>
      <c r="F383" s="8" t="s">
        <v>438</v>
      </c>
      <c r="H383" s="83" t="s">
        <v>940</v>
      </c>
      <c r="I383" s="2">
        <v>-2.00078623655003</v>
      </c>
      <c r="J383" s="2">
        <v>-0.117526543040013</v>
      </c>
      <c r="K383" s="2">
        <v>-0.11812391765725599</v>
      </c>
      <c r="L383" s="2">
        <v>-1.34343853577289</v>
      </c>
      <c r="M383" t="s">
        <v>448</v>
      </c>
      <c r="O383" s="15" t="s">
        <v>679</v>
      </c>
      <c r="P383" s="4">
        <v>0.13110539845758401</v>
      </c>
      <c r="Q383" s="4">
        <v>1.9932908603613E-4</v>
      </c>
      <c r="R383" s="4">
        <v>2.6133119248952701E-5</v>
      </c>
      <c r="S383" s="4">
        <v>1.6682726769991899E-4</v>
      </c>
      <c r="T383" t="s">
        <v>440</v>
      </c>
    </row>
    <row r="384" spans="1:20" x14ac:dyDescent="0.35">
      <c r="A384" s="15" t="s">
        <v>716</v>
      </c>
      <c r="B384" s="4">
        <v>7.9741379310344807E-2</v>
      </c>
      <c r="C384" s="4">
        <v>1.74140260573796E-4</v>
      </c>
      <c r="D384" s="4">
        <v>1.38861845716174E-5</v>
      </c>
      <c r="E384" s="4">
        <v>1.0239270027322501E-4</v>
      </c>
      <c r="F384" s="8" t="s">
        <v>448</v>
      </c>
      <c r="H384" s="83" t="s">
        <v>887</v>
      </c>
      <c r="I384" s="2">
        <v>-2.00872838504884</v>
      </c>
      <c r="J384" s="2">
        <v>-0.11790956831091499</v>
      </c>
      <c r="K384" s="2">
        <v>-0.11850290641129201</v>
      </c>
      <c r="L384" s="2">
        <v>-1.3477488237047499</v>
      </c>
      <c r="M384" t="s">
        <v>440</v>
      </c>
      <c r="O384" s="15" t="s">
        <v>825</v>
      </c>
      <c r="P384" s="4">
        <v>0.113110539845758</v>
      </c>
      <c r="Q384" s="4">
        <v>2.2979565952520301E-4</v>
      </c>
      <c r="R384" s="4">
        <v>2.5992311103107801E-5</v>
      </c>
      <c r="S384" s="4">
        <v>1.65928383872948E-4</v>
      </c>
      <c r="T384" t="s">
        <v>440</v>
      </c>
    </row>
    <row r="385" spans="1:20" x14ac:dyDescent="0.35">
      <c r="A385" s="15" t="s">
        <v>941</v>
      </c>
      <c r="B385" s="4">
        <v>7.7586206896551699E-2</v>
      </c>
      <c r="C385" s="4">
        <v>1.7895249982637901E-4</v>
      </c>
      <c r="D385" s="4">
        <v>1.3884245676184501E-5</v>
      </c>
      <c r="E385" s="4">
        <v>1.0237840342027E-4</v>
      </c>
      <c r="F385" s="8" t="s">
        <v>438</v>
      </c>
      <c r="H385" s="83" t="s">
        <v>942</v>
      </c>
      <c r="I385" s="2">
        <v>-2.01667053354765</v>
      </c>
      <c r="J385" s="2">
        <v>-0.118292593581817</v>
      </c>
      <c r="K385" s="2">
        <v>-0.118881895165327</v>
      </c>
      <c r="L385" s="2">
        <v>-1.3520591116366101</v>
      </c>
      <c r="M385" t="s">
        <v>440</v>
      </c>
      <c r="O385" s="15" t="s">
        <v>862</v>
      </c>
      <c r="P385" s="4">
        <v>9.7686375321336796E-2</v>
      </c>
      <c r="Q385" s="4">
        <v>2.6556855107074903E-4</v>
      </c>
      <c r="R385" s="4">
        <v>2.59424291534407E-5</v>
      </c>
      <c r="S385" s="4">
        <v>1.6560995003842501E-4</v>
      </c>
      <c r="T385" t="s">
        <v>440</v>
      </c>
    </row>
    <row r="386" spans="1:20" x14ac:dyDescent="0.35">
      <c r="A386" s="15" t="s">
        <v>943</v>
      </c>
      <c r="B386" s="4">
        <v>7.5431034482758605E-2</v>
      </c>
      <c r="C386" s="4">
        <v>1.7944226334685599E-4</v>
      </c>
      <c r="D386" s="4">
        <v>1.3535515554181E-5</v>
      </c>
      <c r="E386" s="4">
        <v>9.9806968576206598E-5</v>
      </c>
      <c r="F386" s="8" t="s">
        <v>448</v>
      </c>
      <c r="H386" s="83" t="s">
        <v>812</v>
      </c>
      <c r="I386" s="2">
        <v>-2.0246126820464601</v>
      </c>
      <c r="J386" s="2">
        <v>-0.118675618852718</v>
      </c>
      <c r="K386" s="2">
        <v>-0.119260883919363</v>
      </c>
      <c r="L386" s="2">
        <v>-1.35636939956847</v>
      </c>
      <c r="M386" t="s">
        <v>448</v>
      </c>
      <c r="O386" s="15" t="s">
        <v>612</v>
      </c>
      <c r="P386" s="4">
        <v>0.12853470437018</v>
      </c>
      <c r="Q386" s="4">
        <v>1.96857176110451E-4</v>
      </c>
      <c r="R386" s="4">
        <v>2.5302978934505201E-5</v>
      </c>
      <c r="S386" s="4">
        <v>1.61527860493779E-4</v>
      </c>
      <c r="T386" t="s">
        <v>440</v>
      </c>
    </row>
    <row r="387" spans="1:20" x14ac:dyDescent="0.35">
      <c r="A387" s="15" t="s">
        <v>592</v>
      </c>
      <c r="B387" s="4">
        <v>7.7586206896551699E-2</v>
      </c>
      <c r="C387" s="4">
        <v>1.6294449293268701E-4</v>
      </c>
      <c r="D387" s="4">
        <v>1.2642245141329199E-5</v>
      </c>
      <c r="E387" s="4">
        <v>9.3220251456442696E-5</v>
      </c>
      <c r="F387" s="8" t="s">
        <v>438</v>
      </c>
      <c r="H387" s="83" t="s">
        <v>944</v>
      </c>
      <c r="I387" s="2">
        <v>-2.0325548305452701</v>
      </c>
      <c r="J387" s="2">
        <v>-0.11905864412361999</v>
      </c>
      <c r="K387" s="2">
        <v>-0.119639872673399</v>
      </c>
      <c r="L387" s="2">
        <v>-1.36067968750033</v>
      </c>
      <c r="M387" t="s">
        <v>440</v>
      </c>
      <c r="O387" s="15" t="s">
        <v>856</v>
      </c>
      <c r="P387" s="4">
        <v>0.113110539845758</v>
      </c>
      <c r="Q387" s="4">
        <v>2.21107355647657E-4</v>
      </c>
      <c r="R387" s="4">
        <v>2.5009572361174498E-5</v>
      </c>
      <c r="S387" s="4">
        <v>1.59654826643986E-4</v>
      </c>
      <c r="T387" t="s">
        <v>440</v>
      </c>
    </row>
    <row r="388" spans="1:20" x14ac:dyDescent="0.35">
      <c r="A388" s="15" t="s">
        <v>945</v>
      </c>
      <c r="B388" s="4">
        <v>7.9741379310344807E-2</v>
      </c>
      <c r="C388" s="4">
        <v>1.5603475523487699E-4</v>
      </c>
      <c r="D388" s="4">
        <v>1.2442426602781099E-5</v>
      </c>
      <c r="E388" s="4">
        <v>9.1746847468395101E-5</v>
      </c>
      <c r="F388" s="8" t="s">
        <v>438</v>
      </c>
      <c r="H388" s="83" t="s">
        <v>843</v>
      </c>
      <c r="I388" s="2">
        <v>-2.0404969790440801</v>
      </c>
      <c r="J388" s="2">
        <v>-0.119441669394522</v>
      </c>
      <c r="K388" s="2">
        <v>-0.120018861427434</v>
      </c>
      <c r="L388" s="2">
        <v>-1.3649899754321899</v>
      </c>
      <c r="M388" t="s">
        <v>440</v>
      </c>
      <c r="O388" s="15" t="s">
        <v>803</v>
      </c>
      <c r="P388" s="4">
        <v>0.113110539845758</v>
      </c>
      <c r="Q388" s="4">
        <v>2.1583165649185099E-4</v>
      </c>
      <c r="R388" s="4">
        <v>2.4412835181597599E-5</v>
      </c>
      <c r="S388" s="4">
        <v>1.5584540641154401E-4</v>
      </c>
      <c r="T388" t="s">
        <v>438</v>
      </c>
    </row>
    <row r="389" spans="1:20" x14ac:dyDescent="0.35">
      <c r="A389" s="15" t="s">
        <v>946</v>
      </c>
      <c r="B389" s="4">
        <v>5.3879310344827597E-2</v>
      </c>
      <c r="C389" s="4">
        <v>2.2466925985926999E-4</v>
      </c>
      <c r="D389" s="4">
        <v>1.2105024776900301E-5</v>
      </c>
      <c r="E389" s="4">
        <v>8.9258944196558902E-5</v>
      </c>
      <c r="F389" s="8" t="s">
        <v>438</v>
      </c>
      <c r="H389" s="83" t="s">
        <v>947</v>
      </c>
      <c r="I389" s="2">
        <v>-2.0484391275428901</v>
      </c>
      <c r="J389" s="2">
        <v>-0.119824694665423</v>
      </c>
      <c r="K389" s="2">
        <v>-0.12039785018147001</v>
      </c>
      <c r="L389" s="2">
        <v>-1.3693002633640501</v>
      </c>
      <c r="M389" t="s">
        <v>440</v>
      </c>
      <c r="O389" s="15" t="s">
        <v>948</v>
      </c>
      <c r="P389" s="4">
        <v>9.51156812339332E-2</v>
      </c>
      <c r="Q389" s="4">
        <v>2.5601593686145702E-4</v>
      </c>
      <c r="R389" s="4">
        <v>2.43511302413211E-5</v>
      </c>
      <c r="S389" s="4">
        <v>1.5545149757533399E-4</v>
      </c>
      <c r="T389" t="s">
        <v>438</v>
      </c>
    </row>
    <row r="390" spans="1:20" x14ac:dyDescent="0.35">
      <c r="A390" s="15" t="s">
        <v>949</v>
      </c>
      <c r="B390" s="4">
        <v>5.3879310344827597E-2</v>
      </c>
      <c r="C390" s="4">
        <v>2.19226370500186E-4</v>
      </c>
      <c r="D390" s="4">
        <v>1.1811765651949699E-5</v>
      </c>
      <c r="E390" s="4">
        <v>8.7096536407105197E-5</v>
      </c>
      <c r="F390" s="8" t="s">
        <v>438</v>
      </c>
      <c r="H390" s="83" t="s">
        <v>922</v>
      </c>
      <c r="I390" s="2">
        <v>-2.0563812760417002</v>
      </c>
      <c r="J390" s="2">
        <v>-0.12020771993632499</v>
      </c>
      <c r="K390" s="2">
        <v>-0.120776838935505</v>
      </c>
      <c r="L390" s="2">
        <v>-1.37361055129591</v>
      </c>
      <c r="M390" t="s">
        <v>448</v>
      </c>
      <c r="O390" s="15" t="s">
        <v>759</v>
      </c>
      <c r="P390" s="4">
        <v>0.105398457583548</v>
      </c>
      <c r="Q390" s="4">
        <v>2.2831135681283501E-4</v>
      </c>
      <c r="R390" s="4">
        <v>2.40636648568798E-5</v>
      </c>
      <c r="S390" s="4">
        <v>1.5361639078276899E-4</v>
      </c>
      <c r="T390" t="s">
        <v>438</v>
      </c>
    </row>
    <row r="391" spans="1:20" x14ac:dyDescent="0.35">
      <c r="A391" s="15" t="s">
        <v>680</v>
      </c>
      <c r="B391" s="4">
        <v>9.4827586206896505E-2</v>
      </c>
      <c r="C391" s="4">
        <v>1.24496878099559E-4</v>
      </c>
      <c r="D391" s="4">
        <v>1.18057384404754E-5</v>
      </c>
      <c r="E391" s="4">
        <v>8.7052093496614496E-5</v>
      </c>
      <c r="F391" s="8" t="s">
        <v>448</v>
      </c>
      <c r="H391" s="83" t="s">
        <v>914</v>
      </c>
      <c r="I391" s="2">
        <v>-2.0643234245405102</v>
      </c>
      <c r="J391" s="2">
        <v>-0.120590745207227</v>
      </c>
      <c r="K391" s="2">
        <v>-0.121155827689541</v>
      </c>
      <c r="L391" s="2">
        <v>-1.37792083922777</v>
      </c>
      <c r="M391" t="s">
        <v>440</v>
      </c>
      <c r="O391" s="15" t="s">
        <v>950</v>
      </c>
      <c r="P391" s="4">
        <v>0.110539845758355</v>
      </c>
      <c r="Q391" s="4">
        <v>2.1392224289119201E-4</v>
      </c>
      <c r="R391" s="4">
        <v>2.3646931733473599E-5</v>
      </c>
      <c r="S391" s="4">
        <v>1.50956071221388E-4</v>
      </c>
      <c r="T391" t="s">
        <v>438</v>
      </c>
    </row>
    <row r="392" spans="1:20" x14ac:dyDescent="0.35">
      <c r="A392" s="15" t="s">
        <v>685</v>
      </c>
      <c r="B392" s="4">
        <v>9.6982758620689696E-2</v>
      </c>
      <c r="C392" s="4">
        <v>1.2155655831420901E-4</v>
      </c>
      <c r="D392" s="4">
        <v>1.17888903537487E-5</v>
      </c>
      <c r="E392" s="4">
        <v>8.6927860588324605E-5</v>
      </c>
      <c r="F392" s="8" t="s">
        <v>448</v>
      </c>
      <c r="H392" s="83" t="s">
        <v>623</v>
      </c>
      <c r="I392" s="2">
        <v>-2.0722655730393198</v>
      </c>
      <c r="J392" s="2">
        <v>-0.120973770478128</v>
      </c>
      <c r="K392" s="2">
        <v>-0.121534816443577</v>
      </c>
      <c r="L392" s="2">
        <v>-1.3822311271596299</v>
      </c>
      <c r="M392" t="s">
        <v>448</v>
      </c>
      <c r="O392" s="15" t="s">
        <v>802</v>
      </c>
      <c r="P392" s="4">
        <v>0.14138817480719801</v>
      </c>
      <c r="Q392" s="4">
        <v>1.6712411615707999E-4</v>
      </c>
      <c r="R392" s="4">
        <v>2.3629373749715699E-5</v>
      </c>
      <c r="S392" s="4">
        <v>1.50843985464278E-4</v>
      </c>
      <c r="T392" t="s">
        <v>438</v>
      </c>
    </row>
    <row r="393" spans="1:20" x14ac:dyDescent="0.35">
      <c r="A393" s="15" t="s">
        <v>630</v>
      </c>
      <c r="B393" s="4">
        <v>4.52586206896552E-2</v>
      </c>
      <c r="C393" s="4">
        <v>2.56555574481089E-4</v>
      </c>
      <c r="D393" s="4">
        <v>1.16113514312562E-5</v>
      </c>
      <c r="E393" s="4">
        <v>8.5618740031569003E-5</v>
      </c>
      <c r="F393" s="8" t="s">
        <v>438</v>
      </c>
      <c r="H393" s="83" t="s">
        <v>951</v>
      </c>
      <c r="I393" s="2">
        <v>-2.0802077215381298</v>
      </c>
      <c r="J393" s="2">
        <v>-0.12135679574902999</v>
      </c>
      <c r="K393" s="2">
        <v>-0.121913805197612</v>
      </c>
      <c r="L393" s="2">
        <v>-1.3865414150915001</v>
      </c>
      <c r="M393" t="s">
        <v>448</v>
      </c>
      <c r="O393" s="15" t="s">
        <v>952</v>
      </c>
      <c r="P393" s="4">
        <v>0.10025706940874</v>
      </c>
      <c r="Q393" s="4">
        <v>2.3315786159143199E-4</v>
      </c>
      <c r="R393" s="4">
        <v>2.3375723912765699E-5</v>
      </c>
      <c r="S393" s="4">
        <v>1.4922474863120899E-4</v>
      </c>
      <c r="T393" t="s">
        <v>438</v>
      </c>
    </row>
    <row r="394" spans="1:20" x14ac:dyDescent="0.35">
      <c r="A394" s="15" t="s">
        <v>869</v>
      </c>
      <c r="B394" s="4">
        <v>5.8189655172413798E-2</v>
      </c>
      <c r="C394" s="4">
        <v>1.9782757619271599E-4</v>
      </c>
      <c r="D394" s="4">
        <v>1.15115184422485E-5</v>
      </c>
      <c r="E394" s="4">
        <v>8.4882600506120502E-5</v>
      </c>
      <c r="F394" s="8" t="s">
        <v>438</v>
      </c>
      <c r="H394" s="83" t="s">
        <v>548</v>
      </c>
      <c r="I394" s="2">
        <v>-2.0881498700369399</v>
      </c>
      <c r="J394" s="2">
        <v>-0.121739821019932</v>
      </c>
      <c r="K394" s="2">
        <v>-0.12229279395164799</v>
      </c>
      <c r="L394" s="2">
        <v>-1.39085170302336</v>
      </c>
      <c r="M394" t="s">
        <v>440</v>
      </c>
      <c r="O394" s="15" t="s">
        <v>953</v>
      </c>
      <c r="P394" s="4">
        <v>0.123393316195373</v>
      </c>
      <c r="Q394" s="4">
        <v>1.89096911199753E-4</v>
      </c>
      <c r="R394" s="4">
        <v>2.3333294955239501E-5</v>
      </c>
      <c r="S394" s="4">
        <v>1.48953892826051E-4</v>
      </c>
      <c r="T394" t="s">
        <v>440</v>
      </c>
    </row>
    <row r="395" spans="1:20" x14ac:dyDescent="0.35">
      <c r="A395" s="15" t="s">
        <v>845</v>
      </c>
      <c r="B395" s="4">
        <v>8.4051724137930994E-2</v>
      </c>
      <c r="C395" s="4">
        <v>1.3522681860641801E-4</v>
      </c>
      <c r="D395" s="4">
        <v>1.13660472535566E-5</v>
      </c>
      <c r="E395" s="4">
        <v>8.3809938123930694E-5</v>
      </c>
      <c r="F395" s="8" t="s">
        <v>448</v>
      </c>
      <c r="H395" s="83" t="s">
        <v>640</v>
      </c>
      <c r="I395" s="2">
        <v>-2.0960920185357499</v>
      </c>
      <c r="J395" s="2">
        <v>-0.122122846290833</v>
      </c>
      <c r="K395" s="2">
        <v>-0.122671782705684</v>
      </c>
      <c r="L395" s="2">
        <v>-1.39516199095522</v>
      </c>
      <c r="M395" t="s">
        <v>448</v>
      </c>
      <c r="O395" s="15" t="s">
        <v>954</v>
      </c>
      <c r="P395" s="4">
        <v>0.110539845758355</v>
      </c>
      <c r="Q395" s="4">
        <v>2.0986238016837999E-4</v>
      </c>
      <c r="R395" s="4">
        <v>2.31981551342939E-5</v>
      </c>
      <c r="S395" s="4">
        <v>1.4809119416114901E-4</v>
      </c>
      <c r="T395" t="s">
        <v>438</v>
      </c>
    </row>
    <row r="396" spans="1:20" x14ac:dyDescent="0.35">
      <c r="A396" s="15" t="s">
        <v>955</v>
      </c>
      <c r="B396" s="4">
        <v>7.9741379310344807E-2</v>
      </c>
      <c r="C396" s="4">
        <v>1.41147019727205E-4</v>
      </c>
      <c r="D396" s="4">
        <v>1.1255258038591801E-5</v>
      </c>
      <c r="E396" s="4">
        <v>8.2993010563815606E-5</v>
      </c>
      <c r="F396" s="8" t="s">
        <v>448</v>
      </c>
      <c r="H396" s="83" t="s">
        <v>845</v>
      </c>
      <c r="I396" s="2">
        <v>-2.1040341670345599</v>
      </c>
      <c r="J396" s="2">
        <v>-0.12250587156173499</v>
      </c>
      <c r="K396" s="2">
        <v>-0.123050771459719</v>
      </c>
      <c r="L396" s="2">
        <v>-1.3994722788870799</v>
      </c>
      <c r="M396" t="s">
        <v>440</v>
      </c>
      <c r="O396" s="15" t="s">
        <v>938</v>
      </c>
      <c r="P396" s="4">
        <v>0.110539845758355</v>
      </c>
      <c r="Q396" s="4">
        <v>2.09500447736951E-4</v>
      </c>
      <c r="R396" s="4">
        <v>2.31581471791488E-5</v>
      </c>
      <c r="S396" s="4">
        <v>1.47835793426949E-4</v>
      </c>
      <c r="T396" t="s">
        <v>438</v>
      </c>
    </row>
    <row r="397" spans="1:20" x14ac:dyDescent="0.35">
      <c r="A397" s="15" t="s">
        <v>956</v>
      </c>
      <c r="B397" s="4">
        <v>8.18965517241379E-2</v>
      </c>
      <c r="C397" s="4">
        <v>1.3439725159308799E-4</v>
      </c>
      <c r="D397" s="4">
        <v>1.1006671466675299E-5</v>
      </c>
      <c r="E397" s="4">
        <v>8.1160005232587396E-5</v>
      </c>
      <c r="F397" s="8" t="s">
        <v>448</v>
      </c>
      <c r="H397" s="83" t="s">
        <v>444</v>
      </c>
      <c r="I397" s="2">
        <v>-2.11197631553337</v>
      </c>
      <c r="J397" s="2">
        <v>-0.122888896832637</v>
      </c>
      <c r="K397" s="2">
        <v>-0.123429760213755</v>
      </c>
      <c r="L397" s="2">
        <v>-1.4037825668189401</v>
      </c>
      <c r="M397" t="s">
        <v>448</v>
      </c>
      <c r="O397" s="15" t="s">
        <v>957</v>
      </c>
      <c r="P397" s="4">
        <v>9.51156812339332E-2</v>
      </c>
      <c r="Q397" s="4">
        <v>2.4116309351596401E-4</v>
      </c>
      <c r="R397" s="4">
        <v>2.2938391928253601E-5</v>
      </c>
      <c r="S397" s="4">
        <v>1.4643293111570699E-4</v>
      </c>
      <c r="T397" t="s">
        <v>440</v>
      </c>
    </row>
    <row r="398" spans="1:20" x14ac:dyDescent="0.35">
      <c r="A398" s="15" t="s">
        <v>874</v>
      </c>
      <c r="B398" s="4">
        <v>7.7586206896551699E-2</v>
      </c>
      <c r="C398" s="4">
        <v>1.41554204858333E-4</v>
      </c>
      <c r="D398" s="4">
        <v>1.09826538252155E-5</v>
      </c>
      <c r="E398" s="4">
        <v>8.0982906105711897E-5</v>
      </c>
      <c r="F398" s="8" t="s">
        <v>448</v>
      </c>
      <c r="H398" s="83" t="s">
        <v>958</v>
      </c>
      <c r="I398" s="2">
        <v>-2.11991846403218</v>
      </c>
      <c r="J398" s="2">
        <v>-0.123271922103538</v>
      </c>
      <c r="K398" s="2">
        <v>-0.12380874896779</v>
      </c>
      <c r="L398" s="2">
        <v>-1.4080928547508</v>
      </c>
      <c r="M398" t="s">
        <v>440</v>
      </c>
      <c r="O398" s="15" t="s">
        <v>761</v>
      </c>
      <c r="P398" s="4">
        <v>0.13110539845758401</v>
      </c>
      <c r="Q398" s="4">
        <v>1.7409604158828999E-4</v>
      </c>
      <c r="R398" s="4">
        <v>2.2824930902320801E-5</v>
      </c>
      <c r="S398" s="4">
        <v>1.45708624431668E-4</v>
      </c>
      <c r="T398" t="s">
        <v>440</v>
      </c>
    </row>
    <row r="399" spans="1:20" x14ac:dyDescent="0.35">
      <c r="A399" s="15" t="s">
        <v>618</v>
      </c>
      <c r="B399" s="4">
        <v>7.7586206896551699E-2</v>
      </c>
      <c r="C399" s="4">
        <v>1.4097838143468401E-4</v>
      </c>
      <c r="D399" s="4">
        <v>1.09379778699324E-5</v>
      </c>
      <c r="E399" s="4">
        <v>8.0653478560288296E-5</v>
      </c>
      <c r="F399" s="8" t="s">
        <v>438</v>
      </c>
      <c r="H399" s="83" t="s">
        <v>636</v>
      </c>
      <c r="I399" s="2">
        <v>-2.12786061253099</v>
      </c>
      <c r="J399" s="2">
        <v>-0.12365494737443999</v>
      </c>
      <c r="K399" s="2">
        <v>-0.12418773772182599</v>
      </c>
      <c r="L399" s="2">
        <v>-1.41240314268266</v>
      </c>
      <c r="M399" t="s">
        <v>448</v>
      </c>
      <c r="O399" s="15" t="s">
        <v>866</v>
      </c>
      <c r="P399" s="4">
        <v>0.115681233933162</v>
      </c>
      <c r="Q399" s="4">
        <v>1.9579540023125601E-4</v>
      </c>
      <c r="R399" s="4">
        <v>2.2649853497189E-5</v>
      </c>
      <c r="S399" s="4">
        <v>1.44590974263087E-4</v>
      </c>
      <c r="T399" t="s">
        <v>440</v>
      </c>
    </row>
    <row r="400" spans="1:20" x14ac:dyDescent="0.35">
      <c r="A400" s="15" t="s">
        <v>875</v>
      </c>
      <c r="B400" s="4">
        <v>8.18965517241379E-2</v>
      </c>
      <c r="C400" s="4">
        <v>1.3305755638875799E-4</v>
      </c>
      <c r="D400" s="4">
        <v>1.0896955049079301E-5</v>
      </c>
      <c r="E400" s="4">
        <v>8.0350988169331303E-5</v>
      </c>
      <c r="F400" s="8" t="s">
        <v>448</v>
      </c>
      <c r="H400" s="83" t="s">
        <v>476</v>
      </c>
      <c r="I400" s="2">
        <v>-2.1358027610298</v>
      </c>
      <c r="J400" s="2">
        <v>-0.124037972645342</v>
      </c>
      <c r="K400" s="2">
        <v>-0.12456672647586201</v>
      </c>
      <c r="L400" s="2">
        <v>-1.4167134306145199</v>
      </c>
      <c r="M400" t="s">
        <v>440</v>
      </c>
      <c r="O400" s="15" t="s">
        <v>793</v>
      </c>
      <c r="P400" s="4">
        <v>0.115681233933162</v>
      </c>
      <c r="Q400" s="4">
        <v>1.91883589490779E-4</v>
      </c>
      <c r="R400" s="4">
        <v>2.21973304038177E-5</v>
      </c>
      <c r="S400" s="4">
        <v>1.41702180525184E-4</v>
      </c>
      <c r="T400" t="s">
        <v>438</v>
      </c>
    </row>
    <row r="401" spans="1:20" x14ac:dyDescent="0.35">
      <c r="A401" s="15" t="s">
        <v>785</v>
      </c>
      <c r="B401" s="4">
        <v>7.9741379310344807E-2</v>
      </c>
      <c r="C401" s="4">
        <v>1.3555451525351899E-4</v>
      </c>
      <c r="D401" s="4">
        <v>1.08093040180608E-5</v>
      </c>
      <c r="E401" s="4">
        <v>7.9704674871287998E-5</v>
      </c>
      <c r="F401" s="8" t="s">
        <v>448</v>
      </c>
      <c r="H401" s="83" t="s">
        <v>959</v>
      </c>
      <c r="I401" s="2">
        <v>-2.1437449095286101</v>
      </c>
      <c r="J401" s="2">
        <v>-0.124420997916243</v>
      </c>
      <c r="K401" s="2">
        <v>-0.124945715229897</v>
      </c>
      <c r="L401" s="2">
        <v>-1.4210237185463801</v>
      </c>
      <c r="M401" t="s">
        <v>440</v>
      </c>
      <c r="O401" s="15" t="s">
        <v>756</v>
      </c>
      <c r="P401" s="4">
        <v>0.110539845758355</v>
      </c>
      <c r="Q401" s="4">
        <v>1.92962386545198E-4</v>
      </c>
      <c r="R401" s="4">
        <v>2.13300324458702E-5</v>
      </c>
      <c r="S401" s="4">
        <v>1.3616556825828401E-4</v>
      </c>
      <c r="T401" t="s">
        <v>440</v>
      </c>
    </row>
    <row r="402" spans="1:20" x14ac:dyDescent="0.35">
      <c r="A402" s="15" t="s">
        <v>960</v>
      </c>
      <c r="B402" s="4">
        <v>6.8965517241379296E-2</v>
      </c>
      <c r="C402" s="4">
        <v>1.5495495293676201E-4</v>
      </c>
      <c r="D402" s="4">
        <v>1.06865484783974E-5</v>
      </c>
      <c r="E402" s="4">
        <v>7.8799511101153495E-5</v>
      </c>
      <c r="F402" s="8" t="s">
        <v>438</v>
      </c>
      <c r="H402" s="83" t="s">
        <v>611</v>
      </c>
      <c r="I402" s="2">
        <v>-2.1516870580274201</v>
      </c>
      <c r="J402" s="2">
        <v>-0.12480402318714499</v>
      </c>
      <c r="K402" s="2">
        <v>-0.125324703983933</v>
      </c>
      <c r="L402" s="2">
        <v>-1.42533400647824</v>
      </c>
      <c r="M402" t="s">
        <v>448</v>
      </c>
      <c r="O402" s="15" t="s">
        <v>836</v>
      </c>
      <c r="P402" s="4">
        <v>0.12853470437018</v>
      </c>
      <c r="Q402" s="4">
        <v>1.6362382235429699E-4</v>
      </c>
      <c r="R402" s="4">
        <v>2.1031339634228401E-5</v>
      </c>
      <c r="S402" s="4">
        <v>1.34258788391208E-4</v>
      </c>
      <c r="T402" t="s">
        <v>438</v>
      </c>
    </row>
    <row r="403" spans="1:20" x14ac:dyDescent="0.35">
      <c r="A403" s="15" t="s">
        <v>730</v>
      </c>
      <c r="B403" s="4">
        <v>8.4051724137930994E-2</v>
      </c>
      <c r="C403" s="4">
        <v>1.2698411641045399E-4</v>
      </c>
      <c r="D403" s="4">
        <v>1.0673233922430399E-5</v>
      </c>
      <c r="E403" s="4">
        <v>7.8701333424530503E-5</v>
      </c>
      <c r="F403" s="8" t="s">
        <v>448</v>
      </c>
      <c r="H403" s="83" t="s">
        <v>902</v>
      </c>
      <c r="I403" s="2">
        <v>-2.1596292065262301</v>
      </c>
      <c r="J403" s="2">
        <v>-0.12518704845804701</v>
      </c>
      <c r="K403" s="2">
        <v>-0.125703692737969</v>
      </c>
      <c r="L403" s="2">
        <v>-1.4296442944101</v>
      </c>
      <c r="M403" t="s">
        <v>448</v>
      </c>
      <c r="O403" s="15" t="s">
        <v>646</v>
      </c>
      <c r="P403" s="4">
        <v>0.102827763496144</v>
      </c>
      <c r="Q403" s="4">
        <v>2.0171952566991799E-4</v>
      </c>
      <c r="R403" s="4">
        <v>2.0742367678140699E-5</v>
      </c>
      <c r="S403" s="4">
        <v>1.32414064023758E-4</v>
      </c>
      <c r="T403" t="s">
        <v>438</v>
      </c>
    </row>
    <row r="404" spans="1:20" x14ac:dyDescent="0.35">
      <c r="A404" s="15" t="s">
        <v>922</v>
      </c>
      <c r="B404" s="4">
        <v>7.9741379310344807E-2</v>
      </c>
      <c r="C404" s="4">
        <v>1.3374260444215299E-4</v>
      </c>
      <c r="D404" s="4">
        <v>1.06648197507751E-5</v>
      </c>
      <c r="E404" s="4">
        <v>7.8639289761499697E-5</v>
      </c>
      <c r="F404" s="8" t="s">
        <v>448</v>
      </c>
      <c r="H404" s="83" t="s">
        <v>841</v>
      </c>
      <c r="I404" s="2">
        <v>-2.1675713550250402</v>
      </c>
      <c r="J404" s="2">
        <v>-0.12557007372894799</v>
      </c>
      <c r="K404" s="2">
        <v>-0.126082681492004</v>
      </c>
      <c r="L404" s="2">
        <v>-1.4339545823419599</v>
      </c>
      <c r="M404" t="s">
        <v>440</v>
      </c>
      <c r="O404" s="15" t="s">
        <v>568</v>
      </c>
      <c r="P404" s="4">
        <v>0.115681233933162</v>
      </c>
      <c r="Q404" s="4">
        <v>1.7066114647960401E-4</v>
      </c>
      <c r="R404" s="4">
        <v>1.9742292009208699E-5</v>
      </c>
      <c r="S404" s="4">
        <v>1.26029832208501E-4</v>
      </c>
      <c r="T404" t="s">
        <v>438</v>
      </c>
    </row>
    <row r="405" spans="1:20" x14ac:dyDescent="0.35">
      <c r="A405" s="15" t="s">
        <v>884</v>
      </c>
      <c r="B405" s="4">
        <v>8.18965517241379E-2</v>
      </c>
      <c r="C405" s="4">
        <v>1.2982120594399199E-4</v>
      </c>
      <c r="D405" s="4">
        <v>1.06319091074821E-5</v>
      </c>
      <c r="E405" s="4">
        <v>7.8396616216644998E-5</v>
      </c>
      <c r="F405" s="8" t="s">
        <v>448</v>
      </c>
      <c r="H405" s="83" t="s">
        <v>687</v>
      </c>
      <c r="I405" s="2">
        <v>-2.1755135035238502</v>
      </c>
      <c r="J405" s="2">
        <v>-0.12595309899984999</v>
      </c>
      <c r="K405" s="2">
        <v>-0.12646167024603999</v>
      </c>
      <c r="L405" s="2">
        <v>-1.4382648702738201</v>
      </c>
      <c r="M405" t="s">
        <v>440</v>
      </c>
      <c r="O405" s="15" t="s">
        <v>941</v>
      </c>
      <c r="P405" s="4">
        <v>0.115681233933162</v>
      </c>
      <c r="Q405" s="4">
        <v>1.66093199808805E-4</v>
      </c>
      <c r="R405" s="4">
        <v>1.9213866301789799E-5</v>
      </c>
      <c r="S405" s="4">
        <v>1.2265649525200099E-4</v>
      </c>
      <c r="T405" t="s">
        <v>438</v>
      </c>
    </row>
    <row r="406" spans="1:20" x14ac:dyDescent="0.35">
      <c r="A406" s="15" t="s">
        <v>666</v>
      </c>
      <c r="B406" s="4">
        <v>7.3275862068965497E-2</v>
      </c>
      <c r="C406" s="4">
        <v>1.45088783856537E-4</v>
      </c>
      <c r="D406" s="4">
        <v>1.06315057136256E-5</v>
      </c>
      <c r="E406" s="4">
        <v>7.8393641707265904E-5</v>
      </c>
      <c r="F406" s="8" t="s">
        <v>448</v>
      </c>
      <c r="H406" s="83" t="s">
        <v>759</v>
      </c>
      <c r="I406" s="2">
        <v>-2.1834556520226598</v>
      </c>
      <c r="J406" s="2">
        <v>-0.126336124270752</v>
      </c>
      <c r="K406" s="2">
        <v>-0.12684065900007599</v>
      </c>
      <c r="L406" s="2">
        <v>-1.4425751582056801</v>
      </c>
      <c r="M406" t="s">
        <v>440</v>
      </c>
      <c r="O406" s="15" t="s">
        <v>961</v>
      </c>
      <c r="P406" s="4">
        <v>8.4832904884318799E-2</v>
      </c>
      <c r="Q406" s="4">
        <v>2.2489084080573401E-4</v>
      </c>
      <c r="R406" s="4">
        <v>1.9078143307427298E-5</v>
      </c>
      <c r="S406" s="4">
        <v>1.2179007375452E-4</v>
      </c>
      <c r="T406" t="s">
        <v>440</v>
      </c>
    </row>
    <row r="407" spans="1:20" x14ac:dyDescent="0.35">
      <c r="A407" s="15" t="s">
        <v>962</v>
      </c>
      <c r="B407" s="4">
        <v>7.5431034482758605E-2</v>
      </c>
      <c r="C407" s="4">
        <v>1.40264167609311E-4</v>
      </c>
      <c r="D407" s="4">
        <v>1.0580271263633399E-5</v>
      </c>
      <c r="E407" s="4">
        <v>7.8015853722765405E-5</v>
      </c>
      <c r="F407" s="8" t="s">
        <v>448</v>
      </c>
      <c r="H407" s="83" t="s">
        <v>915</v>
      </c>
      <c r="I407" s="2">
        <v>-2.1913978005214698</v>
      </c>
      <c r="J407" s="2">
        <v>-0.126719149541653</v>
      </c>
      <c r="K407" s="2">
        <v>-0.12721964775411099</v>
      </c>
      <c r="L407" s="2">
        <v>-1.44688544613754</v>
      </c>
      <c r="M407" t="s">
        <v>440</v>
      </c>
      <c r="O407" s="15" t="s">
        <v>491</v>
      </c>
      <c r="P407" s="4">
        <v>0.118251928020566</v>
      </c>
      <c r="Q407" s="4">
        <v>1.5904305657884601E-4</v>
      </c>
      <c r="R407" s="4">
        <v>1.8807148078732501E-5</v>
      </c>
      <c r="S407" s="4">
        <v>1.20060108298341E-4</v>
      </c>
      <c r="T407" t="s">
        <v>440</v>
      </c>
    </row>
    <row r="408" spans="1:20" x14ac:dyDescent="0.35">
      <c r="A408" s="15" t="s">
        <v>905</v>
      </c>
      <c r="B408" s="4">
        <v>5.8189655172413798E-2</v>
      </c>
      <c r="C408" s="4">
        <v>1.7612850857084199E-4</v>
      </c>
      <c r="D408" s="4">
        <v>1.0248857179768799E-5</v>
      </c>
      <c r="E408" s="4">
        <v>7.55721023250757E-5</v>
      </c>
      <c r="F408" s="8" t="s">
        <v>438</v>
      </c>
      <c r="H408" s="83" t="s">
        <v>821</v>
      </c>
      <c r="I408" s="2">
        <v>-2.1993399490202798</v>
      </c>
      <c r="J408" s="2">
        <v>-0.12710217481255501</v>
      </c>
      <c r="K408" s="2">
        <v>-0.12759863650814701</v>
      </c>
      <c r="L408" s="2">
        <v>-1.4511957340693999</v>
      </c>
      <c r="M408" t="s">
        <v>448</v>
      </c>
      <c r="O408" s="15" t="s">
        <v>889</v>
      </c>
      <c r="P408" s="4">
        <v>0.105398457583548</v>
      </c>
      <c r="Q408" s="4">
        <v>1.7752227365204999E-4</v>
      </c>
      <c r="R408" s="4">
        <v>1.8710573829650499E-5</v>
      </c>
      <c r="S408" s="4">
        <v>1.1944360255514899E-4</v>
      </c>
      <c r="T408" t="s">
        <v>440</v>
      </c>
    </row>
    <row r="409" spans="1:20" x14ac:dyDescent="0.35">
      <c r="A409" s="15" t="s">
        <v>963</v>
      </c>
      <c r="B409" s="4">
        <v>8.18965517241379E-2</v>
      </c>
      <c r="C409" s="4">
        <v>1.2435526323654799E-4</v>
      </c>
      <c r="D409" s="4">
        <v>1.01842672478207E-5</v>
      </c>
      <c r="E409" s="4">
        <v>7.50958348875717E-5</v>
      </c>
      <c r="F409" s="8" t="s">
        <v>448</v>
      </c>
      <c r="H409" s="83" t="s">
        <v>953</v>
      </c>
      <c r="I409" s="2">
        <v>-2.2072820975190899</v>
      </c>
      <c r="J409" s="2">
        <v>-0.12748520008345701</v>
      </c>
      <c r="K409" s="2">
        <v>-0.12797762526218201</v>
      </c>
      <c r="L409" s="2">
        <v>-1.4555060220012599</v>
      </c>
      <c r="M409" t="s">
        <v>440</v>
      </c>
      <c r="O409" s="15" t="s">
        <v>730</v>
      </c>
      <c r="P409" s="4">
        <v>0.115681233933162</v>
      </c>
      <c r="Q409" s="4">
        <v>1.61475201869305E-4</v>
      </c>
      <c r="R409" s="4">
        <v>1.8679650601847599E-5</v>
      </c>
      <c r="S409" s="4">
        <v>1.19246196437889E-4</v>
      </c>
      <c r="T409" t="s">
        <v>440</v>
      </c>
    </row>
    <row r="410" spans="1:20" x14ac:dyDescent="0.35">
      <c r="A410" s="15" t="s">
        <v>964</v>
      </c>
      <c r="B410" s="4">
        <v>6.6810344827586202E-2</v>
      </c>
      <c r="C410" s="4">
        <v>1.48912769462202E-4</v>
      </c>
      <c r="D410" s="4">
        <v>9.9489134770005305E-6</v>
      </c>
      <c r="E410" s="4">
        <v>7.3360404396245795E-5</v>
      </c>
      <c r="F410" s="8" t="s">
        <v>448</v>
      </c>
      <c r="H410" s="83" t="s">
        <v>727</v>
      </c>
      <c r="I410" s="2">
        <v>-2.2152242460178999</v>
      </c>
      <c r="J410" s="2">
        <v>-0.12786822535435799</v>
      </c>
      <c r="K410" s="2">
        <v>-0.12835661401621801</v>
      </c>
      <c r="L410" s="2">
        <v>-1.4598163099331201</v>
      </c>
      <c r="M410" t="s">
        <v>440</v>
      </c>
      <c r="O410" s="15" t="s">
        <v>858</v>
      </c>
      <c r="P410" s="4">
        <v>0.107969151670951</v>
      </c>
      <c r="Q410" s="4">
        <v>1.7279163765423599E-4</v>
      </c>
      <c r="R410" s="4">
        <v>1.8656166533362301E-5</v>
      </c>
      <c r="S410" s="4">
        <v>1.19096280044727E-4</v>
      </c>
      <c r="T410" t="s">
        <v>440</v>
      </c>
    </row>
    <row r="411" spans="1:20" x14ac:dyDescent="0.35">
      <c r="A411" s="15" t="s">
        <v>646</v>
      </c>
      <c r="B411" s="4">
        <v>7.9741379310344807E-2</v>
      </c>
      <c r="C411" s="4">
        <v>1.2233605761550201E-4</v>
      </c>
      <c r="D411" s="4">
        <v>9.7552459736499504E-6</v>
      </c>
      <c r="E411" s="4">
        <v>7.1932356358934605E-5</v>
      </c>
      <c r="F411" s="8" t="s">
        <v>448</v>
      </c>
      <c r="H411" s="83" t="s">
        <v>847</v>
      </c>
      <c r="I411" s="2">
        <v>-2.2231663945167202</v>
      </c>
      <c r="J411" s="2">
        <v>-0.12825125062525999</v>
      </c>
      <c r="K411" s="2">
        <v>-0.128735602770254</v>
      </c>
      <c r="L411" s="2">
        <v>-1.46412659786499</v>
      </c>
      <c r="M411" t="s">
        <v>448</v>
      </c>
      <c r="O411" s="15" t="s">
        <v>890</v>
      </c>
      <c r="P411" s="4">
        <v>9.2544987146529603E-2</v>
      </c>
      <c r="Q411" s="4">
        <v>1.99221234574074E-4</v>
      </c>
      <c r="R411" s="4">
        <v>1.8436926592973401E-5</v>
      </c>
      <c r="S411" s="4">
        <v>1.1769670734629201E-4</v>
      </c>
      <c r="T411" t="s">
        <v>440</v>
      </c>
    </row>
    <row r="412" spans="1:20" x14ac:dyDescent="0.35">
      <c r="A412" s="15" t="s">
        <v>950</v>
      </c>
      <c r="B412" s="4">
        <v>5.6034482758620698E-2</v>
      </c>
      <c r="C412" s="4">
        <v>1.7083531202090801E-4</v>
      </c>
      <c r="D412" s="4">
        <v>9.5726683459991606E-6</v>
      </c>
      <c r="E412" s="4">
        <v>7.0586081850755101E-5</v>
      </c>
      <c r="F412" s="8" t="s">
        <v>438</v>
      </c>
      <c r="H412" s="83" t="s">
        <v>831</v>
      </c>
      <c r="I412" s="2">
        <v>-2.2311085430155302</v>
      </c>
      <c r="J412" s="2">
        <v>-0.128634275896162</v>
      </c>
      <c r="K412" s="2">
        <v>-0.129114591524289</v>
      </c>
      <c r="L412" s="2">
        <v>-1.4684368857968499</v>
      </c>
      <c r="M412" t="s">
        <v>440</v>
      </c>
      <c r="O412" s="15" t="s">
        <v>965</v>
      </c>
      <c r="P412" s="4">
        <v>8.7403598971722396E-2</v>
      </c>
      <c r="Q412" s="4">
        <v>2.10276446581308E-4</v>
      </c>
      <c r="R412" s="4">
        <v>1.8378918210191501E-5</v>
      </c>
      <c r="S412" s="4">
        <v>1.17326396404417E-4</v>
      </c>
      <c r="T412" t="s">
        <v>438</v>
      </c>
    </row>
    <row r="413" spans="1:20" x14ac:dyDescent="0.35">
      <c r="A413" s="15" t="s">
        <v>966</v>
      </c>
      <c r="B413" s="4">
        <v>5.6034482758620698E-2</v>
      </c>
      <c r="C413" s="4">
        <v>1.6915464092747299E-4</v>
      </c>
      <c r="D413" s="4">
        <v>9.4784928105911696E-6</v>
      </c>
      <c r="E413" s="4">
        <v>6.9891658748399795E-5</v>
      </c>
      <c r="F413" s="8" t="s">
        <v>448</v>
      </c>
      <c r="H413" s="83" t="s">
        <v>895</v>
      </c>
      <c r="I413" s="2">
        <v>-2.2390506915143402</v>
      </c>
      <c r="J413" s="2">
        <v>-0.129017301167063</v>
      </c>
      <c r="K413" s="2">
        <v>-0.129493580278325</v>
      </c>
      <c r="L413" s="2">
        <v>-1.4727471737287099</v>
      </c>
      <c r="M413" t="s">
        <v>440</v>
      </c>
      <c r="O413" s="15" t="s">
        <v>912</v>
      </c>
      <c r="P413" s="4">
        <v>0.105398457583548</v>
      </c>
      <c r="Q413" s="4">
        <v>1.65662740473613E-4</v>
      </c>
      <c r="R413" s="4">
        <v>1.74605973249824E-5</v>
      </c>
      <c r="S413" s="4">
        <v>1.11464066588686E-4</v>
      </c>
      <c r="T413" t="s">
        <v>440</v>
      </c>
    </row>
    <row r="414" spans="1:20" x14ac:dyDescent="0.35">
      <c r="A414" s="15" t="s">
        <v>710</v>
      </c>
      <c r="B414" s="4">
        <v>8.4051724137930994E-2</v>
      </c>
      <c r="C414" s="4">
        <v>1.12262934157881E-4</v>
      </c>
      <c r="D414" s="4">
        <v>9.4358931727529504E-6</v>
      </c>
      <c r="E414" s="4">
        <v>6.9577541366017297E-5</v>
      </c>
      <c r="F414" s="8" t="s">
        <v>448</v>
      </c>
      <c r="H414" s="83" t="s">
        <v>967</v>
      </c>
      <c r="I414" s="2">
        <v>-2.2469928400131498</v>
      </c>
      <c r="J414" s="2">
        <v>-0.12940032643796501</v>
      </c>
      <c r="K414" s="2">
        <v>-0.129872569032361</v>
      </c>
      <c r="L414" s="2">
        <v>-1.4770574616605701</v>
      </c>
      <c r="M414" t="s">
        <v>448</v>
      </c>
      <c r="O414" s="15" t="s">
        <v>702</v>
      </c>
      <c r="P414" s="4">
        <v>0.107969151670951</v>
      </c>
      <c r="Q414" s="4">
        <v>1.6120543805745301E-4</v>
      </c>
      <c r="R414" s="4">
        <v>1.74052143918073E-5</v>
      </c>
      <c r="S414" s="4">
        <v>1.1111051585749399E-4</v>
      </c>
      <c r="T414" t="s">
        <v>440</v>
      </c>
    </row>
    <row r="415" spans="1:20" x14ac:dyDescent="0.35">
      <c r="A415" s="15" t="s">
        <v>968</v>
      </c>
      <c r="B415" s="4">
        <v>7.3275862068965497E-2</v>
      </c>
      <c r="C415" s="4">
        <v>1.28190593445907E-4</v>
      </c>
      <c r="D415" s="4">
        <v>9.3932762438811292E-6</v>
      </c>
      <c r="E415" s="4">
        <v>6.92632964845647E-5</v>
      </c>
      <c r="F415" s="8" t="s">
        <v>448</v>
      </c>
      <c r="H415" s="83" t="s">
        <v>731</v>
      </c>
      <c r="I415" s="2">
        <v>-2.2549349885119598</v>
      </c>
      <c r="J415" s="2">
        <v>-0.12978335170886701</v>
      </c>
      <c r="K415" s="2">
        <v>-0.13025155778639599</v>
      </c>
      <c r="L415" s="2">
        <v>-1.48136774959243</v>
      </c>
      <c r="M415" t="s">
        <v>448</v>
      </c>
      <c r="O415" s="15" t="s">
        <v>969</v>
      </c>
      <c r="P415" s="4">
        <v>0.113110539845758</v>
      </c>
      <c r="Q415" s="4">
        <v>1.51719859360724E-4</v>
      </c>
      <c r="R415" s="4">
        <v>1.71611151976141E-5</v>
      </c>
      <c r="S415" s="4">
        <v>1.09552247928316E-4</v>
      </c>
      <c r="T415" t="s">
        <v>440</v>
      </c>
    </row>
    <row r="416" spans="1:20" x14ac:dyDescent="0.35">
      <c r="A416" s="15" t="s">
        <v>920</v>
      </c>
      <c r="B416" s="4">
        <v>7.7586206896551699E-2</v>
      </c>
      <c r="C416" s="4">
        <v>1.19596170193055E-4</v>
      </c>
      <c r="D416" s="4">
        <v>9.2790132046335608E-6</v>
      </c>
      <c r="E416" s="4">
        <v>6.8420753951038305E-5</v>
      </c>
      <c r="F416" s="8" t="s">
        <v>438</v>
      </c>
      <c r="H416" s="83" t="s">
        <v>782</v>
      </c>
      <c r="I416" s="2">
        <v>-2.2628771370107699</v>
      </c>
      <c r="J416" s="2">
        <v>-0.13016637697976799</v>
      </c>
      <c r="K416" s="2">
        <v>-0.13063054654043199</v>
      </c>
      <c r="L416" s="2">
        <v>-1.48567803752429</v>
      </c>
      <c r="M416" t="s">
        <v>448</v>
      </c>
      <c r="O416" s="15" t="s">
        <v>970</v>
      </c>
      <c r="P416" s="4">
        <v>8.7403598971722396E-2</v>
      </c>
      <c r="Q416" s="4">
        <v>1.9033138641373501E-4</v>
      </c>
      <c r="R416" s="4">
        <v>1.66356481698381E-5</v>
      </c>
      <c r="S416" s="4">
        <v>1.0619779843933001E-4</v>
      </c>
      <c r="T416" t="s">
        <v>438</v>
      </c>
    </row>
    <row r="417" spans="1:20" x14ac:dyDescent="0.35">
      <c r="A417" s="15" t="s">
        <v>971</v>
      </c>
      <c r="B417" s="4">
        <v>6.0344827586206899E-2</v>
      </c>
      <c r="C417" s="4">
        <v>1.53140779305827E-4</v>
      </c>
      <c r="D417" s="4">
        <v>9.2412539236274894E-6</v>
      </c>
      <c r="E417" s="4">
        <v>6.8142327957011902E-5</v>
      </c>
      <c r="F417" s="8" t="s">
        <v>438</v>
      </c>
      <c r="H417" s="83" t="s">
        <v>972</v>
      </c>
      <c r="I417" s="2">
        <v>-2.2708192855095799</v>
      </c>
      <c r="J417" s="2">
        <v>-0.13054940225066999</v>
      </c>
      <c r="K417" s="2">
        <v>-0.13100953529446699</v>
      </c>
      <c r="L417" s="2">
        <v>-1.4899883254561499</v>
      </c>
      <c r="M417" t="s">
        <v>448</v>
      </c>
      <c r="O417" s="15" t="s">
        <v>973</v>
      </c>
      <c r="P417" s="4">
        <v>9.2544987146529603E-2</v>
      </c>
      <c r="Q417" s="4">
        <v>1.7861712881797999E-4</v>
      </c>
      <c r="R417" s="4">
        <v>1.6530119890609999E-5</v>
      </c>
      <c r="S417" s="4">
        <v>1.05524132417261E-4</v>
      </c>
      <c r="T417" t="s">
        <v>438</v>
      </c>
    </row>
    <row r="418" spans="1:20" x14ac:dyDescent="0.35">
      <c r="A418" s="15" t="s">
        <v>974</v>
      </c>
      <c r="B418" s="4">
        <v>6.4655172413793094E-2</v>
      </c>
      <c r="C418" s="4">
        <v>1.40022341479993E-4</v>
      </c>
      <c r="D418" s="4">
        <v>9.0531686301719899E-6</v>
      </c>
      <c r="E418" s="4">
        <v>6.67554415175249E-5</v>
      </c>
      <c r="F418" s="8" t="s">
        <v>438</v>
      </c>
      <c r="H418" s="83" t="s">
        <v>964</v>
      </c>
      <c r="I418" s="2">
        <v>-2.2787614340083899</v>
      </c>
      <c r="J418" s="2">
        <v>-0.130932427521572</v>
      </c>
      <c r="K418" s="2">
        <v>-0.13138852404850301</v>
      </c>
      <c r="L418" s="2">
        <v>-1.4942986133880101</v>
      </c>
      <c r="M418" t="s">
        <v>440</v>
      </c>
      <c r="O418" s="15" t="s">
        <v>588</v>
      </c>
      <c r="P418" s="4">
        <v>0.110539845758355</v>
      </c>
      <c r="Q418" s="4">
        <v>1.49269650499652E-4</v>
      </c>
      <c r="R418" s="4">
        <v>1.6500244142635001E-5</v>
      </c>
      <c r="S418" s="4">
        <v>1.05333413148058E-4</v>
      </c>
      <c r="T418" t="s">
        <v>440</v>
      </c>
    </row>
    <row r="419" spans="1:20" x14ac:dyDescent="0.35">
      <c r="A419" s="15" t="s">
        <v>975</v>
      </c>
      <c r="B419" s="4">
        <v>4.0948275862068999E-2</v>
      </c>
      <c r="C419" s="4">
        <v>2.18476741679063E-4</v>
      </c>
      <c r="D419" s="4">
        <v>8.9462458877202703E-6</v>
      </c>
      <c r="E419" s="4">
        <v>6.5967024205066906E-5</v>
      </c>
      <c r="F419" s="8" t="s">
        <v>438</v>
      </c>
      <c r="H419" s="83" t="s">
        <v>976</v>
      </c>
      <c r="I419" s="2">
        <v>-2.2867035825072</v>
      </c>
      <c r="J419" s="2">
        <v>-0.131315452792473</v>
      </c>
      <c r="K419" s="2">
        <v>-0.13176751280253901</v>
      </c>
      <c r="L419" s="2">
        <v>-1.49860890131987</v>
      </c>
      <c r="M419" t="s">
        <v>440</v>
      </c>
      <c r="O419" s="15" t="s">
        <v>951</v>
      </c>
      <c r="P419" s="4">
        <v>9.7686375321336796E-2</v>
      </c>
      <c r="Q419" s="4">
        <v>1.6881678723824E-4</v>
      </c>
      <c r="R419" s="4">
        <v>1.6491100038696899E-5</v>
      </c>
      <c r="S419" s="4">
        <v>1.05275039485847E-4</v>
      </c>
      <c r="T419" t="s">
        <v>438</v>
      </c>
    </row>
    <row r="420" spans="1:20" x14ac:dyDescent="0.35">
      <c r="A420" s="15" t="s">
        <v>798</v>
      </c>
      <c r="B420" s="4">
        <v>6.25E-2</v>
      </c>
      <c r="C420" s="4">
        <v>1.42417569267447E-4</v>
      </c>
      <c r="D420" s="4">
        <v>8.9010980792154205E-6</v>
      </c>
      <c r="E420" s="4">
        <v>6.5634117350747896E-5</v>
      </c>
      <c r="F420" s="8" t="s">
        <v>438</v>
      </c>
      <c r="H420" s="83" t="s">
        <v>884</v>
      </c>
      <c r="I420" s="2">
        <v>-2.29464573100601</v>
      </c>
      <c r="J420" s="2">
        <v>-0.13169847806337501</v>
      </c>
      <c r="K420" s="2">
        <v>-0.13214650155657401</v>
      </c>
      <c r="L420" s="2">
        <v>-1.50291918925173</v>
      </c>
      <c r="M420" t="s">
        <v>448</v>
      </c>
      <c r="O420" s="15" t="s">
        <v>977</v>
      </c>
      <c r="P420" s="4">
        <v>6.9408740359897206E-2</v>
      </c>
      <c r="Q420" s="4">
        <v>2.3681414589319299E-4</v>
      </c>
      <c r="R420" s="4">
        <v>1.6436971565851402E-5</v>
      </c>
      <c r="S420" s="4">
        <v>1.04929496914233E-4</v>
      </c>
      <c r="T420" t="s">
        <v>438</v>
      </c>
    </row>
    <row r="421" spans="1:20" x14ac:dyDescent="0.35">
      <c r="A421" s="15" t="s">
        <v>978</v>
      </c>
      <c r="B421" s="4">
        <v>6.4655172413793094E-2</v>
      </c>
      <c r="C421" s="4">
        <v>1.3761270853859201E-4</v>
      </c>
      <c r="D421" s="4">
        <v>8.8973733968917107E-6</v>
      </c>
      <c r="E421" s="4">
        <v>6.5606652622851101E-5</v>
      </c>
      <c r="F421" s="8" t="s">
        <v>438</v>
      </c>
      <c r="H421" s="83" t="s">
        <v>979</v>
      </c>
      <c r="I421" s="2">
        <v>-2.30258787950482</v>
      </c>
      <c r="J421" s="2">
        <v>-0.13208150333427701</v>
      </c>
      <c r="K421" s="2">
        <v>-0.13252549031061001</v>
      </c>
      <c r="L421" s="2">
        <v>-1.5072294771835899</v>
      </c>
      <c r="M421" t="s">
        <v>448</v>
      </c>
      <c r="O421" s="15" t="s">
        <v>980</v>
      </c>
      <c r="P421" s="4">
        <v>0.10025706940874</v>
      </c>
      <c r="Q421" s="4">
        <v>1.61423731208415E-4</v>
      </c>
      <c r="R421" s="4">
        <v>1.61838702239799E-5</v>
      </c>
      <c r="S421" s="4">
        <v>1.0331376153594299E-4</v>
      </c>
      <c r="T421" t="s">
        <v>440</v>
      </c>
    </row>
    <row r="422" spans="1:20" x14ac:dyDescent="0.35">
      <c r="A422" s="15" t="s">
        <v>834</v>
      </c>
      <c r="B422" s="4">
        <v>7.7586206896551699E-2</v>
      </c>
      <c r="C422" s="4">
        <v>1.14155664869014E-4</v>
      </c>
      <c r="D422" s="4">
        <v>8.8569050329407304E-6</v>
      </c>
      <c r="E422" s="4">
        <v>6.53082506363868E-5</v>
      </c>
      <c r="F422" s="8" t="s">
        <v>448</v>
      </c>
      <c r="H422" s="83" t="s">
        <v>868</v>
      </c>
      <c r="I422" s="2">
        <v>-2.3105300280036301</v>
      </c>
      <c r="J422" s="2">
        <v>-0.13246452860517799</v>
      </c>
      <c r="K422" s="2">
        <v>-0.132904479064646</v>
      </c>
      <c r="L422" s="2">
        <v>-1.5115397651154501</v>
      </c>
      <c r="M422" t="s">
        <v>440</v>
      </c>
      <c r="O422" s="15" t="s">
        <v>671</v>
      </c>
      <c r="P422" s="4">
        <v>0.105398457583548</v>
      </c>
      <c r="Q422" s="4">
        <v>1.53090756674405E-4</v>
      </c>
      <c r="R422" s="4">
        <v>1.6135529623780501E-5</v>
      </c>
      <c r="S422" s="4">
        <v>1.03005167289178E-4</v>
      </c>
      <c r="T422" t="s">
        <v>440</v>
      </c>
    </row>
    <row r="423" spans="1:20" x14ac:dyDescent="0.35">
      <c r="A423" s="15" t="s">
        <v>981</v>
      </c>
      <c r="B423" s="4">
        <v>7.3275862068965497E-2</v>
      </c>
      <c r="C423" s="4">
        <v>1.20850902550043E-4</v>
      </c>
      <c r="D423" s="4">
        <v>8.8554540661669707E-6</v>
      </c>
      <c r="E423" s="4">
        <v>6.5297551627943799E-5</v>
      </c>
      <c r="F423" s="8" t="s">
        <v>448</v>
      </c>
      <c r="H423" s="83" t="s">
        <v>982</v>
      </c>
      <c r="I423" s="2">
        <v>-2.3184721765024401</v>
      </c>
      <c r="J423" s="2">
        <v>-0.13284755387607999</v>
      </c>
      <c r="K423" s="2">
        <v>-0.133283467818681</v>
      </c>
      <c r="L423" s="2">
        <v>-1.51585005304731</v>
      </c>
      <c r="M423" t="s">
        <v>440</v>
      </c>
      <c r="O423" s="15" t="s">
        <v>935</v>
      </c>
      <c r="P423" s="4">
        <v>0.102827763496144</v>
      </c>
      <c r="Q423" s="4">
        <v>1.5659211885041201E-4</v>
      </c>
      <c r="R423" s="4">
        <v>1.61020173625103E-5</v>
      </c>
      <c r="S423" s="4">
        <v>1.02791233432722E-4</v>
      </c>
      <c r="T423" t="s">
        <v>440</v>
      </c>
    </row>
    <row r="424" spans="1:20" x14ac:dyDescent="0.35">
      <c r="A424" s="15" t="s">
        <v>732</v>
      </c>
      <c r="B424" s="4">
        <v>6.25E-2</v>
      </c>
      <c r="C424" s="4">
        <v>1.41341971265668E-4</v>
      </c>
      <c r="D424" s="4">
        <v>8.83387320410423E-6</v>
      </c>
      <c r="E424" s="4">
        <v>6.5138420606068704E-5</v>
      </c>
      <c r="F424" s="8" t="s">
        <v>448</v>
      </c>
      <c r="H424" s="83" t="s">
        <v>792</v>
      </c>
      <c r="I424" s="2">
        <v>-2.3264143250012501</v>
      </c>
      <c r="J424" s="2">
        <v>-0.133230579146982</v>
      </c>
      <c r="K424" s="2">
        <v>-0.133662456572717</v>
      </c>
      <c r="L424" s="2">
        <v>-1.52016034097917</v>
      </c>
      <c r="M424" t="s">
        <v>448</v>
      </c>
      <c r="O424" s="15" t="s">
        <v>983</v>
      </c>
      <c r="P424" s="4">
        <v>8.9974293059126006E-2</v>
      </c>
      <c r="Q424" s="4">
        <v>1.7858509876187101E-4</v>
      </c>
      <c r="R424" s="4">
        <v>1.6068068011993501E-5</v>
      </c>
      <c r="S424" s="4">
        <v>1.02574509308328E-4</v>
      </c>
      <c r="T424" t="s">
        <v>438</v>
      </c>
    </row>
    <row r="425" spans="1:20" x14ac:dyDescent="0.35">
      <c r="A425" s="15" t="s">
        <v>871</v>
      </c>
      <c r="B425" s="4">
        <v>6.6810344827586202E-2</v>
      </c>
      <c r="C425" s="4">
        <v>1.2637433184652401E-4</v>
      </c>
      <c r="D425" s="4">
        <v>8.4431126880220694E-6</v>
      </c>
      <c r="E425" s="4">
        <v>6.2257065818116999E-5</v>
      </c>
      <c r="F425" s="8" t="s">
        <v>448</v>
      </c>
      <c r="H425" s="83" t="s">
        <v>984</v>
      </c>
      <c r="I425" s="2">
        <v>-2.3343564735000601</v>
      </c>
      <c r="J425" s="2">
        <v>-0.133613604417883</v>
      </c>
      <c r="K425" s="2">
        <v>-0.134041445326752</v>
      </c>
      <c r="L425" s="2">
        <v>-1.5244706289110299</v>
      </c>
      <c r="M425" t="s">
        <v>448</v>
      </c>
      <c r="O425" s="15" t="s">
        <v>649</v>
      </c>
      <c r="P425" s="4">
        <v>9.7686375321336796E-2</v>
      </c>
      <c r="Q425" s="4">
        <v>1.6409784997181999E-4</v>
      </c>
      <c r="R425" s="4">
        <v>1.60301241617716E-5</v>
      </c>
      <c r="S425" s="4">
        <v>1.0233228530138E-4</v>
      </c>
      <c r="T425" t="s">
        <v>438</v>
      </c>
    </row>
    <row r="426" spans="1:20" x14ac:dyDescent="0.35">
      <c r="A426" s="15" t="s">
        <v>985</v>
      </c>
      <c r="B426" s="4">
        <v>6.0344827586206899E-2</v>
      </c>
      <c r="C426" s="4">
        <v>1.3767225124033299E-4</v>
      </c>
      <c r="D426" s="4">
        <v>8.3078082645028807E-6</v>
      </c>
      <c r="E426" s="4">
        <v>6.1259370215585595E-5</v>
      </c>
      <c r="F426" s="8" t="s">
        <v>448</v>
      </c>
      <c r="H426" s="83" t="s">
        <v>921</v>
      </c>
      <c r="I426" s="2">
        <v>-2.3422986219988702</v>
      </c>
      <c r="J426" s="2">
        <v>-0.13399662968878501</v>
      </c>
      <c r="K426" s="2">
        <v>-0.13442043408078799</v>
      </c>
      <c r="L426" s="2">
        <v>-1.5287809168428901</v>
      </c>
      <c r="M426" t="s">
        <v>440</v>
      </c>
      <c r="O426" s="15" t="s">
        <v>986</v>
      </c>
      <c r="P426" s="4">
        <v>9.2544987146529603E-2</v>
      </c>
      <c r="Q426" s="4">
        <v>1.6961562041299701E-4</v>
      </c>
      <c r="R426" s="4">
        <v>1.56970754109715E-5</v>
      </c>
      <c r="S426" s="4">
        <v>1.0020618575017199E-4</v>
      </c>
      <c r="T426" t="s">
        <v>438</v>
      </c>
    </row>
    <row r="427" spans="1:20" x14ac:dyDescent="0.35">
      <c r="A427" s="15" t="s">
        <v>987</v>
      </c>
      <c r="B427" s="4">
        <v>7.1120689655172403E-2</v>
      </c>
      <c r="C427" s="4">
        <v>1.1594258266620901E-4</v>
      </c>
      <c r="D427" s="4">
        <v>8.2459164396226193E-6</v>
      </c>
      <c r="E427" s="4">
        <v>6.0802997837583297E-5</v>
      </c>
      <c r="F427" s="8" t="s">
        <v>438</v>
      </c>
      <c r="H427" s="83" t="s">
        <v>719</v>
      </c>
      <c r="I427" s="2">
        <v>-2.3502407704976802</v>
      </c>
      <c r="J427" s="2">
        <v>-0.13437965495968701</v>
      </c>
      <c r="K427" s="2">
        <v>-0.13479942283482399</v>
      </c>
      <c r="L427" s="2">
        <v>-1.53309120477475</v>
      </c>
      <c r="M427" t="s">
        <v>440</v>
      </c>
      <c r="O427" s="15" t="s">
        <v>898</v>
      </c>
      <c r="P427" s="4">
        <v>8.4832904884318799E-2</v>
      </c>
      <c r="Q427" s="4">
        <v>1.7707711923279401E-4</v>
      </c>
      <c r="R427" s="4">
        <v>1.50219664130648E-5</v>
      </c>
      <c r="S427" s="4">
        <v>9.5896459519350595E-5</v>
      </c>
      <c r="T427" t="s">
        <v>440</v>
      </c>
    </row>
    <row r="428" spans="1:20" x14ac:dyDescent="0.35">
      <c r="A428" s="15" t="s">
        <v>820</v>
      </c>
      <c r="B428" s="4">
        <v>7.5431034482758605E-2</v>
      </c>
      <c r="C428" s="4">
        <v>1.08041977118233E-4</v>
      </c>
      <c r="D428" s="4">
        <v>8.1497181015908195E-6</v>
      </c>
      <c r="E428" s="4">
        <v>6.0093659174967101E-5</v>
      </c>
      <c r="F428" s="8" t="s">
        <v>438</v>
      </c>
      <c r="H428" s="83" t="s">
        <v>909</v>
      </c>
      <c r="I428" s="2">
        <v>-2.3581829189964898</v>
      </c>
      <c r="J428" s="2">
        <v>-0.13476268023058799</v>
      </c>
      <c r="K428" s="2">
        <v>-0.13517841158885899</v>
      </c>
      <c r="L428" s="2">
        <v>-1.53740149270662</v>
      </c>
      <c r="M428" t="s">
        <v>448</v>
      </c>
      <c r="O428" s="15" t="s">
        <v>704</v>
      </c>
      <c r="P428" s="4">
        <v>8.2262210796915203E-2</v>
      </c>
      <c r="Q428" s="4">
        <v>1.80318900667369E-4</v>
      </c>
      <c r="R428" s="4">
        <v>1.48334314173671E-5</v>
      </c>
      <c r="S428" s="4">
        <v>9.4692899473631395E-5</v>
      </c>
      <c r="T428" t="s">
        <v>438</v>
      </c>
    </row>
    <row r="429" spans="1:20" x14ac:dyDescent="0.35">
      <c r="A429" s="15" t="s">
        <v>617</v>
      </c>
      <c r="B429" s="4">
        <v>5.8189655172413798E-2</v>
      </c>
      <c r="C429" s="4">
        <v>1.38144929707044E-4</v>
      </c>
      <c r="D429" s="4">
        <v>8.0386058234702202E-6</v>
      </c>
      <c r="E429" s="4">
        <v>5.9274349440777701E-5</v>
      </c>
      <c r="F429" s="8" t="s">
        <v>448</v>
      </c>
      <c r="H429" s="83" t="s">
        <v>754</v>
      </c>
      <c r="I429" s="2">
        <v>-2.3661250674952998</v>
      </c>
      <c r="J429" s="2">
        <v>-0.13514570550148999</v>
      </c>
      <c r="K429" s="2">
        <v>-0.13555740034289501</v>
      </c>
      <c r="L429" s="2">
        <v>-1.5417117806384799</v>
      </c>
      <c r="M429" t="s">
        <v>448</v>
      </c>
      <c r="O429" s="15" t="s">
        <v>590</v>
      </c>
      <c r="P429" s="4">
        <v>0.102827763496144</v>
      </c>
      <c r="Q429" s="4">
        <v>1.4316673842036299E-4</v>
      </c>
      <c r="R429" s="4">
        <v>1.47215155188034E-5</v>
      </c>
      <c r="S429" s="4">
        <v>9.3978456494524595E-5</v>
      </c>
      <c r="T429" t="s">
        <v>440</v>
      </c>
    </row>
    <row r="430" spans="1:20" x14ac:dyDescent="0.35">
      <c r="A430" s="15" t="s">
        <v>510</v>
      </c>
      <c r="B430" s="4">
        <v>7.1120689655172403E-2</v>
      </c>
      <c r="C430" s="4">
        <v>1.12153055144624E-4</v>
      </c>
      <c r="D430" s="4">
        <v>7.9764026288202508E-6</v>
      </c>
      <c r="E430" s="4">
        <v>5.8815681112340599E-5</v>
      </c>
      <c r="F430" s="8" t="s">
        <v>448</v>
      </c>
      <c r="H430" s="83" t="s">
        <v>824</v>
      </c>
      <c r="I430" s="2">
        <v>-2.3740672159941099</v>
      </c>
      <c r="J430" s="2">
        <v>-0.135528730772392</v>
      </c>
      <c r="K430" s="2">
        <v>-0.13593638909693101</v>
      </c>
      <c r="L430" s="2">
        <v>-1.5460220685703401</v>
      </c>
      <c r="M430" t="s">
        <v>440</v>
      </c>
      <c r="O430" s="15" t="s">
        <v>988</v>
      </c>
      <c r="P430" s="4">
        <v>6.6838046272493595E-2</v>
      </c>
      <c r="Q430" s="4">
        <v>2.1971378885227499E-4</v>
      </c>
      <c r="R430" s="4">
        <v>1.4685240386013299E-5</v>
      </c>
      <c r="S430" s="4">
        <v>9.37468851604189E-5</v>
      </c>
      <c r="T430" t="s">
        <v>438</v>
      </c>
    </row>
    <row r="431" spans="1:20" x14ac:dyDescent="0.35">
      <c r="A431" s="15" t="s">
        <v>748</v>
      </c>
      <c r="B431" s="4">
        <v>7.5431034482758605E-2</v>
      </c>
      <c r="C431" s="4">
        <v>1.04750537889021E-4</v>
      </c>
      <c r="D431" s="4">
        <v>7.9014414355942308E-6</v>
      </c>
      <c r="E431" s="4">
        <v>5.8262939000169401E-5</v>
      </c>
      <c r="F431" s="8" t="s">
        <v>438</v>
      </c>
      <c r="H431" s="83" t="s">
        <v>760</v>
      </c>
      <c r="I431" s="2">
        <v>-2.3820093644929199</v>
      </c>
      <c r="J431" s="2">
        <v>-0.135911756043293</v>
      </c>
      <c r="K431" s="2">
        <v>-0.13631537785096601</v>
      </c>
      <c r="L431" s="2">
        <v>-1.5503323565022</v>
      </c>
      <c r="M431" t="s">
        <v>440</v>
      </c>
      <c r="O431" s="15" t="s">
        <v>989</v>
      </c>
      <c r="P431" s="4">
        <v>8.2262210796915203E-2</v>
      </c>
      <c r="Q431" s="4">
        <v>1.7523934326233801E-4</v>
      </c>
      <c r="R431" s="4">
        <v>1.44155757953594E-5</v>
      </c>
      <c r="S431" s="4">
        <v>9.2025414163190004E-5</v>
      </c>
      <c r="T431" t="s">
        <v>440</v>
      </c>
    </row>
    <row r="432" spans="1:20" x14ac:dyDescent="0.35">
      <c r="A432" s="15" t="s">
        <v>990</v>
      </c>
      <c r="B432" s="4">
        <v>5.3879310344827597E-2</v>
      </c>
      <c r="C432" s="4">
        <v>1.4638226448948299E-4</v>
      </c>
      <c r="D432" s="4">
        <v>7.8869754574074993E-6</v>
      </c>
      <c r="E432" s="4">
        <v>5.81562710698252E-5</v>
      </c>
      <c r="F432" s="8" t="s">
        <v>438</v>
      </c>
      <c r="H432" s="83" t="s">
        <v>822</v>
      </c>
      <c r="I432" s="2">
        <v>-2.3899515129917299</v>
      </c>
      <c r="J432" s="2">
        <v>-0.13629478131419501</v>
      </c>
      <c r="K432" s="2">
        <v>-0.136694366605002</v>
      </c>
      <c r="L432" s="2">
        <v>-1.55464264443406</v>
      </c>
      <c r="M432" t="s">
        <v>448</v>
      </c>
      <c r="O432" s="15" t="s">
        <v>991</v>
      </c>
      <c r="P432" s="4">
        <v>8.7403598971722396E-2</v>
      </c>
      <c r="Q432" s="4">
        <v>1.61119507921177E-4</v>
      </c>
      <c r="R432" s="4">
        <v>1.40824248568638E-5</v>
      </c>
      <c r="S432" s="4">
        <v>8.98986622714075E-5</v>
      </c>
      <c r="T432" t="s">
        <v>440</v>
      </c>
    </row>
    <row r="433" spans="1:20" x14ac:dyDescent="0.35">
      <c r="A433" s="15" t="s">
        <v>992</v>
      </c>
      <c r="B433" s="4">
        <v>4.52586206896552E-2</v>
      </c>
      <c r="C433" s="4">
        <v>1.71904432668473E-4</v>
      </c>
      <c r="D433" s="4">
        <v>7.7801575130127699E-6</v>
      </c>
      <c r="E433" s="4">
        <v>5.7368626507864898E-5</v>
      </c>
      <c r="F433" s="8" t="s">
        <v>448</v>
      </c>
      <c r="H433" s="83" t="s">
        <v>993</v>
      </c>
      <c r="I433" s="2">
        <v>-2.39789366149054</v>
      </c>
      <c r="J433" s="2">
        <v>-0.13667780658509701</v>
      </c>
      <c r="K433" s="2">
        <v>-0.137073355359037</v>
      </c>
      <c r="L433" s="2">
        <v>-1.5589529323659199</v>
      </c>
      <c r="M433" t="s">
        <v>440</v>
      </c>
      <c r="O433" s="15" t="s">
        <v>816</v>
      </c>
      <c r="P433" s="4">
        <v>9.7686375321336796E-2</v>
      </c>
      <c r="Q433" s="4">
        <v>1.42696439544674E-4</v>
      </c>
      <c r="R433" s="4">
        <v>1.3939497950379399E-5</v>
      </c>
      <c r="S433" s="4">
        <v>8.8986252808823197E-5</v>
      </c>
      <c r="T433" t="s">
        <v>440</v>
      </c>
    </row>
    <row r="434" spans="1:20" x14ac:dyDescent="0.35">
      <c r="A434" s="15" t="s">
        <v>951</v>
      </c>
      <c r="B434" s="4">
        <v>7.7586206896551699E-2</v>
      </c>
      <c r="C434" s="4">
        <v>9.8904191784410605E-5</v>
      </c>
      <c r="D434" s="4">
        <v>7.6736010867215099E-6</v>
      </c>
      <c r="E434" s="4">
        <v>5.65829103046014E-5</v>
      </c>
      <c r="F434" s="8" t="s">
        <v>438</v>
      </c>
      <c r="H434" s="83" t="s">
        <v>665</v>
      </c>
      <c r="I434" s="2">
        <v>-2.40583580998935</v>
      </c>
      <c r="J434" s="2">
        <v>-0.13706083185599799</v>
      </c>
      <c r="K434" s="2">
        <v>-0.137452344113073</v>
      </c>
      <c r="L434" s="2">
        <v>-1.5632632202977801</v>
      </c>
      <c r="M434" t="s">
        <v>448</v>
      </c>
      <c r="O434" s="15" t="s">
        <v>994</v>
      </c>
      <c r="P434" s="4">
        <v>8.2262210796915203E-2</v>
      </c>
      <c r="Q434" s="4">
        <v>1.66205398274109E-4</v>
      </c>
      <c r="R434" s="4">
        <v>1.3672423508409999E-5</v>
      </c>
      <c r="S434" s="4">
        <v>8.72813166700563E-5</v>
      </c>
      <c r="T434" t="s">
        <v>438</v>
      </c>
    </row>
    <row r="435" spans="1:20" x14ac:dyDescent="0.35">
      <c r="A435" s="15" t="s">
        <v>954</v>
      </c>
      <c r="B435" s="4">
        <v>6.25E-2</v>
      </c>
      <c r="C435" s="4">
        <v>1.2210680910860501E-4</v>
      </c>
      <c r="D435" s="4">
        <v>7.6316755692878099E-6</v>
      </c>
      <c r="E435" s="4">
        <v>5.6273763690695401E-5</v>
      </c>
      <c r="F435" s="8" t="s">
        <v>438</v>
      </c>
      <c r="H435" s="83" t="s">
        <v>859</v>
      </c>
      <c r="I435" s="2">
        <v>-2.41377795848816</v>
      </c>
      <c r="J435" s="2">
        <v>-0.13744385712689999</v>
      </c>
      <c r="K435" s="2">
        <v>-0.137831332867109</v>
      </c>
      <c r="L435" s="2">
        <v>-1.56757350822964</v>
      </c>
      <c r="M435" t="s">
        <v>448</v>
      </c>
      <c r="O435" s="15" t="s">
        <v>995</v>
      </c>
      <c r="P435" s="4">
        <v>7.4550128534704399E-2</v>
      </c>
      <c r="Q435" s="4">
        <v>1.80807228125961E-4</v>
      </c>
      <c r="R435" s="4">
        <v>1.3479202096794001E-5</v>
      </c>
      <c r="S435" s="4">
        <v>8.6047839722511697E-5</v>
      </c>
      <c r="T435" t="s">
        <v>440</v>
      </c>
    </row>
    <row r="436" spans="1:20" x14ac:dyDescent="0.35">
      <c r="A436" s="15" t="s">
        <v>757</v>
      </c>
      <c r="B436" s="4">
        <v>6.8965517241379296E-2</v>
      </c>
      <c r="C436" s="4">
        <v>1.0974890733989801E-4</v>
      </c>
      <c r="D436" s="4">
        <v>7.5688901613722497E-6</v>
      </c>
      <c r="E436" s="4">
        <v>5.5810802290386099E-5</v>
      </c>
      <c r="F436" s="8" t="s">
        <v>438</v>
      </c>
      <c r="H436" s="83" t="s">
        <v>996</v>
      </c>
      <c r="I436" s="2">
        <v>-2.42172010698697</v>
      </c>
      <c r="J436" s="2">
        <v>-0.137826882397802</v>
      </c>
      <c r="K436" s="2">
        <v>-0.13821032162114399</v>
      </c>
      <c r="L436" s="2">
        <v>-1.5718837961615</v>
      </c>
      <c r="M436" t="s">
        <v>448</v>
      </c>
      <c r="O436" s="15" t="s">
        <v>655</v>
      </c>
      <c r="P436" s="4">
        <v>9.2544987146529603E-2</v>
      </c>
      <c r="Q436" s="4">
        <v>1.41222266385636E-4</v>
      </c>
      <c r="R436" s="4">
        <v>1.30694128274624E-5</v>
      </c>
      <c r="S436" s="4">
        <v>8.3431847980994906E-5</v>
      </c>
      <c r="T436" t="s">
        <v>440</v>
      </c>
    </row>
    <row r="437" spans="1:20" x14ac:dyDescent="0.35">
      <c r="A437" s="15" t="s">
        <v>471</v>
      </c>
      <c r="B437" s="4">
        <v>8.18965517241379E-2</v>
      </c>
      <c r="C437" s="4">
        <v>9.1710644688190298E-5</v>
      </c>
      <c r="D437" s="4">
        <v>7.51078555636042E-6</v>
      </c>
      <c r="E437" s="4">
        <v>5.5382355774009597E-5</v>
      </c>
      <c r="F437" s="8" t="s">
        <v>448</v>
      </c>
      <c r="H437" s="83" t="s">
        <v>980</v>
      </c>
      <c r="I437" s="2">
        <v>-2.4296622554857801</v>
      </c>
      <c r="J437" s="2">
        <v>-0.138209907668703</v>
      </c>
      <c r="K437" s="2">
        <v>-0.13858931037517999</v>
      </c>
      <c r="L437" s="2">
        <v>-1.5761940840933599</v>
      </c>
      <c r="M437" t="s">
        <v>440</v>
      </c>
      <c r="O437" s="15" t="s">
        <v>974</v>
      </c>
      <c r="P437" s="4">
        <v>8.9974293059126006E-2</v>
      </c>
      <c r="Q437" s="4">
        <v>1.4460804727317201E-4</v>
      </c>
      <c r="R437" s="4">
        <v>1.30110068240643E-5</v>
      </c>
      <c r="S437" s="4">
        <v>8.30589987290035E-5</v>
      </c>
      <c r="T437" t="s">
        <v>438</v>
      </c>
    </row>
    <row r="438" spans="1:20" x14ac:dyDescent="0.35">
      <c r="A438" s="15" t="s">
        <v>831</v>
      </c>
      <c r="B438" s="4">
        <v>5.3879310344827597E-2</v>
      </c>
      <c r="C438" s="4">
        <v>1.3787461833201801E-4</v>
      </c>
      <c r="D438" s="4">
        <v>7.4285893497854703E-6</v>
      </c>
      <c r="E438" s="4">
        <v>5.4776264770392397E-5</v>
      </c>
      <c r="F438" s="8" t="s">
        <v>438</v>
      </c>
      <c r="H438" s="83" t="s">
        <v>896</v>
      </c>
      <c r="I438" s="2">
        <v>-2.4376044039845901</v>
      </c>
      <c r="J438" s="2">
        <v>-0.13859293293960501</v>
      </c>
      <c r="K438" s="2">
        <v>-0.13896829912921599</v>
      </c>
      <c r="L438" s="2">
        <v>-1.5805043720252201</v>
      </c>
      <c r="M438" t="s">
        <v>448</v>
      </c>
      <c r="O438" s="15" t="s">
        <v>997</v>
      </c>
      <c r="P438" s="4">
        <v>6.6838046272493595E-2</v>
      </c>
      <c r="Q438" s="4">
        <v>1.93437411775893E-4</v>
      </c>
      <c r="R438" s="4">
        <v>1.29289786791085E-5</v>
      </c>
      <c r="S438" s="4">
        <v>8.2535351660044598E-5</v>
      </c>
      <c r="T438" t="s">
        <v>438</v>
      </c>
    </row>
    <row r="439" spans="1:20" x14ac:dyDescent="0.35">
      <c r="A439" s="15" t="s">
        <v>998</v>
      </c>
      <c r="B439" s="4">
        <v>7.3275862068965497E-2</v>
      </c>
      <c r="C439" s="4">
        <v>1.01177278772587E-4</v>
      </c>
      <c r="D439" s="4">
        <v>7.41385232385338E-6</v>
      </c>
      <c r="E439" s="4">
        <v>5.4667598212534098E-5</v>
      </c>
      <c r="F439" s="8" t="s">
        <v>448</v>
      </c>
      <c r="H439" s="83" t="s">
        <v>757</v>
      </c>
      <c r="I439" s="2">
        <v>-2.4455465524834001</v>
      </c>
      <c r="J439" s="2">
        <v>-0.13897595821050701</v>
      </c>
      <c r="K439" s="2">
        <v>-0.13934728788325099</v>
      </c>
      <c r="L439" s="2">
        <v>-1.58481465995708</v>
      </c>
      <c r="M439" t="s">
        <v>448</v>
      </c>
      <c r="O439" s="15" t="s">
        <v>963</v>
      </c>
      <c r="P439" s="4">
        <v>0.10025706940874</v>
      </c>
      <c r="Q439" s="4">
        <v>1.2742001036305801E-4</v>
      </c>
      <c r="R439" s="4">
        <v>1.2774756823031499E-5</v>
      </c>
      <c r="S439" s="4">
        <v>8.1550838076960603E-5</v>
      </c>
      <c r="T439" t="s">
        <v>440</v>
      </c>
    </row>
    <row r="440" spans="1:20" x14ac:dyDescent="0.35">
      <c r="A440" s="15" t="s">
        <v>907</v>
      </c>
      <c r="B440" s="4">
        <v>5.3879310344827597E-2</v>
      </c>
      <c r="C440" s="4">
        <v>1.37559354240175E-4</v>
      </c>
      <c r="D440" s="4">
        <v>7.4116031379404803E-6</v>
      </c>
      <c r="E440" s="4">
        <v>5.4651013367514197E-5</v>
      </c>
      <c r="F440" s="8" t="s">
        <v>448</v>
      </c>
      <c r="H440" s="83" t="s">
        <v>795</v>
      </c>
      <c r="I440" s="2">
        <v>-2.4534887009822102</v>
      </c>
      <c r="J440" s="2">
        <v>-0.13935898348140799</v>
      </c>
      <c r="K440" s="2">
        <v>-0.13972627663728701</v>
      </c>
      <c r="L440" s="2">
        <v>-1.58912494788894</v>
      </c>
      <c r="M440" t="s">
        <v>440</v>
      </c>
      <c r="O440" s="15" t="s">
        <v>982</v>
      </c>
      <c r="P440" s="4">
        <v>6.6838046272493595E-2</v>
      </c>
      <c r="Q440" s="4">
        <v>1.8915596242232799E-4</v>
      </c>
      <c r="R440" s="4">
        <v>1.26428149691016E-5</v>
      </c>
      <c r="S440" s="4">
        <v>8.0708554430041496E-5</v>
      </c>
      <c r="T440" t="s">
        <v>440</v>
      </c>
    </row>
    <row r="441" spans="1:20" x14ac:dyDescent="0.35">
      <c r="A441" s="15" t="s">
        <v>848</v>
      </c>
      <c r="B441" s="4">
        <v>6.25E-2</v>
      </c>
      <c r="C441" s="4">
        <v>1.17331313476466E-4</v>
      </c>
      <c r="D441" s="4">
        <v>7.33320709227914E-6</v>
      </c>
      <c r="E441" s="4">
        <v>5.4072943649039097E-5</v>
      </c>
      <c r="F441" s="8" t="s">
        <v>438</v>
      </c>
      <c r="H441" s="83" t="s">
        <v>999</v>
      </c>
      <c r="I441" s="2">
        <v>-2.4614308494810202</v>
      </c>
      <c r="J441" s="2">
        <v>-0.13974200875230999</v>
      </c>
      <c r="K441" s="2">
        <v>-0.14010526539132301</v>
      </c>
      <c r="L441" s="2">
        <v>-1.5934352358207999</v>
      </c>
      <c r="M441" t="s">
        <v>440</v>
      </c>
      <c r="O441" s="15" t="s">
        <v>776</v>
      </c>
      <c r="P441" s="4">
        <v>9.7686375321336796E-2</v>
      </c>
      <c r="Q441" s="4">
        <v>1.2897391896564501E-4</v>
      </c>
      <c r="R441" s="4">
        <v>1.2598994654741601E-5</v>
      </c>
      <c r="S441" s="4">
        <v>8.0428816552416296E-5</v>
      </c>
      <c r="T441" t="s">
        <v>440</v>
      </c>
    </row>
    <row r="442" spans="1:20" x14ac:dyDescent="0.35">
      <c r="A442" s="15" t="s">
        <v>756</v>
      </c>
      <c r="B442" s="4">
        <v>6.4655172413793094E-2</v>
      </c>
      <c r="C442" s="4">
        <v>1.12436329981293E-4</v>
      </c>
      <c r="D442" s="4">
        <v>7.2695903005146401E-6</v>
      </c>
      <c r="E442" s="4">
        <v>5.3603851865195098E-5</v>
      </c>
      <c r="F442" s="8" t="s">
        <v>448</v>
      </c>
      <c r="H442" s="83" t="s">
        <v>1000</v>
      </c>
      <c r="I442" s="2">
        <v>-2.4693729979798298</v>
      </c>
      <c r="J442" s="2">
        <v>-0.140125034023212</v>
      </c>
      <c r="K442" s="2">
        <v>-0.14048425414535801</v>
      </c>
      <c r="L442" s="2">
        <v>-1.5977455237526601</v>
      </c>
      <c r="M442" t="s">
        <v>448</v>
      </c>
      <c r="O442" s="15" t="s">
        <v>1001</v>
      </c>
      <c r="P442" s="4">
        <v>7.4550128534704399E-2</v>
      </c>
      <c r="Q442" s="4">
        <v>1.6891150537789599E-4</v>
      </c>
      <c r="R442" s="4">
        <v>1.25923744369126E-5</v>
      </c>
      <c r="S442" s="4">
        <v>8.0386554745033898E-5</v>
      </c>
      <c r="T442" t="s">
        <v>438</v>
      </c>
    </row>
    <row r="443" spans="1:20" x14ac:dyDescent="0.35">
      <c r="A443" s="15" t="s">
        <v>584</v>
      </c>
      <c r="B443" s="4">
        <v>6.6810344827586202E-2</v>
      </c>
      <c r="C443" s="4">
        <v>1.07790700627033E-4</v>
      </c>
      <c r="D443" s="4">
        <v>7.2015338780992103E-6</v>
      </c>
      <c r="E443" s="4">
        <v>5.3102023531709398E-5</v>
      </c>
      <c r="F443" s="8" t="s">
        <v>448</v>
      </c>
      <c r="H443" s="83" t="s">
        <v>437</v>
      </c>
      <c r="I443" s="2">
        <v>-2.4773151464786398</v>
      </c>
      <c r="J443" s="2">
        <v>-0.140508059294113</v>
      </c>
      <c r="K443" s="2">
        <v>-0.140863242899394</v>
      </c>
      <c r="L443" s="2">
        <v>-1.60205581168452</v>
      </c>
      <c r="M443" t="s">
        <v>440</v>
      </c>
      <c r="O443" s="15" t="s">
        <v>1002</v>
      </c>
      <c r="P443" s="4">
        <v>7.9691516709511606E-2</v>
      </c>
      <c r="Q443" s="4">
        <v>1.5412177392097701E-4</v>
      </c>
      <c r="R443" s="4">
        <v>1.22821979217231E-5</v>
      </c>
      <c r="S443" s="4">
        <v>7.8406465799631296E-5</v>
      </c>
      <c r="T443" t="s">
        <v>440</v>
      </c>
    </row>
    <row r="444" spans="1:20" x14ac:dyDescent="0.35">
      <c r="A444" s="15" t="s">
        <v>1003</v>
      </c>
      <c r="B444" s="4">
        <v>6.0344827586206899E-2</v>
      </c>
      <c r="C444" s="4">
        <v>1.1815233298174599E-4</v>
      </c>
      <c r="D444" s="4">
        <v>7.1298821626915901E-6</v>
      </c>
      <c r="E444" s="4">
        <v>5.2573684549755199E-5</v>
      </c>
      <c r="F444" s="8" t="s">
        <v>438</v>
      </c>
      <c r="H444" s="83" t="s">
        <v>1004</v>
      </c>
      <c r="I444" s="2">
        <v>-2.4852572949774498</v>
      </c>
      <c r="J444" s="2">
        <v>-0.14089108456501501</v>
      </c>
      <c r="K444" s="2">
        <v>-0.141242231653429</v>
      </c>
      <c r="L444" s="2">
        <v>-1.60636609961638</v>
      </c>
      <c r="M444" t="s">
        <v>448</v>
      </c>
      <c r="O444" s="15" t="s">
        <v>840</v>
      </c>
      <c r="P444" s="4">
        <v>7.9691516709511606E-2</v>
      </c>
      <c r="Q444" s="4">
        <v>1.5410286284752001E-4</v>
      </c>
      <c r="R444" s="4">
        <v>1.2280690869596701E-5</v>
      </c>
      <c r="S444" s="4">
        <v>7.8396845157482206E-5</v>
      </c>
      <c r="T444" t="s">
        <v>438</v>
      </c>
    </row>
    <row r="445" spans="1:20" x14ac:dyDescent="0.35">
      <c r="A445" s="15" t="s">
        <v>915</v>
      </c>
      <c r="B445" s="4">
        <v>6.4655172413793094E-2</v>
      </c>
      <c r="C445" s="4">
        <v>1.0735555437166501E-4</v>
      </c>
      <c r="D445" s="4">
        <v>6.9410918774783597E-6</v>
      </c>
      <c r="E445" s="4">
        <v>5.1181599705380797E-5</v>
      </c>
      <c r="F445" s="8" t="s">
        <v>438</v>
      </c>
      <c r="H445" s="83" t="s">
        <v>1005</v>
      </c>
      <c r="I445" s="2">
        <v>-2.4931994434762599</v>
      </c>
      <c r="J445" s="2">
        <v>-0.14127410983591701</v>
      </c>
      <c r="K445" s="2">
        <v>-0.141621220407465</v>
      </c>
      <c r="L445" s="2">
        <v>-1.6106763875482399</v>
      </c>
      <c r="M445" t="s">
        <v>440</v>
      </c>
      <c r="O445" s="15" t="s">
        <v>918</v>
      </c>
      <c r="P445" s="4">
        <v>9.7686375321336796E-2</v>
      </c>
      <c r="Q445" s="4">
        <v>1.2417696789390699E-4</v>
      </c>
      <c r="R445" s="4">
        <v>1.21303978919497E-5</v>
      </c>
      <c r="S445" s="4">
        <v>7.7437412547219704E-5</v>
      </c>
      <c r="T445" t="s">
        <v>438</v>
      </c>
    </row>
    <row r="446" spans="1:20" x14ac:dyDescent="0.35">
      <c r="A446" s="15" t="s">
        <v>591</v>
      </c>
      <c r="B446" s="4">
        <v>6.25E-2</v>
      </c>
      <c r="C446" s="4">
        <v>1.08639529650616E-4</v>
      </c>
      <c r="D446" s="4">
        <v>6.7899706031634803E-6</v>
      </c>
      <c r="E446" s="4">
        <v>5.0067275229422302E-5</v>
      </c>
      <c r="F446" s="8" t="s">
        <v>438</v>
      </c>
      <c r="H446" s="83" t="s">
        <v>784</v>
      </c>
      <c r="I446" s="2">
        <v>-2.5011415919750699</v>
      </c>
      <c r="J446" s="2">
        <v>-0.14165713510681799</v>
      </c>
      <c r="K446" s="2">
        <v>-0.142000209161501</v>
      </c>
      <c r="L446" s="2">
        <v>-1.6149866754801101</v>
      </c>
      <c r="M446" t="s">
        <v>448</v>
      </c>
      <c r="O446" s="15" t="s">
        <v>824</v>
      </c>
      <c r="P446" s="4">
        <v>6.6838046272493595E-2</v>
      </c>
      <c r="Q446" s="4">
        <v>1.7952125573018099E-4</v>
      </c>
      <c r="R446" s="4">
        <v>1.199884999739E-5</v>
      </c>
      <c r="S446" s="4">
        <v>7.6597643837942296E-5</v>
      </c>
      <c r="T446" t="s">
        <v>438</v>
      </c>
    </row>
    <row r="447" spans="1:20" x14ac:dyDescent="0.35">
      <c r="A447" s="15" t="s">
        <v>1006</v>
      </c>
      <c r="B447" s="4">
        <v>5.3879310344827597E-2</v>
      </c>
      <c r="C447" s="4">
        <v>1.2487847829162601E-4</v>
      </c>
      <c r="D447" s="4">
        <v>6.7283662872643497E-6</v>
      </c>
      <c r="E447" s="4">
        <v>4.9613022859315502E-5</v>
      </c>
      <c r="F447" s="8" t="s">
        <v>448</v>
      </c>
      <c r="H447" s="83" t="s">
        <v>889</v>
      </c>
      <c r="I447" s="2">
        <v>-2.5090837404738799</v>
      </c>
      <c r="J447" s="2">
        <v>-0.14204016037771999</v>
      </c>
      <c r="K447" s="2">
        <v>-0.14237919791553599</v>
      </c>
      <c r="L447" s="2">
        <v>-1.61929696341197</v>
      </c>
      <c r="M447" t="s">
        <v>448</v>
      </c>
      <c r="O447" s="15" t="s">
        <v>1007</v>
      </c>
      <c r="P447" s="4">
        <v>7.4550128534704399E-2</v>
      </c>
      <c r="Q447" s="4">
        <v>1.60690058193229E-4</v>
      </c>
      <c r="R447" s="4">
        <v>1.19794644925544E-5</v>
      </c>
      <c r="S447" s="4">
        <v>7.6473891645412206E-5</v>
      </c>
      <c r="T447" t="s">
        <v>438</v>
      </c>
    </row>
    <row r="448" spans="1:20" x14ac:dyDescent="0.35">
      <c r="A448" s="15" t="s">
        <v>1008</v>
      </c>
      <c r="B448" s="4">
        <v>5.3879310344827597E-2</v>
      </c>
      <c r="C448" s="4">
        <v>1.2405666373331299E-4</v>
      </c>
      <c r="D448" s="4">
        <v>6.6840874856310898E-6</v>
      </c>
      <c r="E448" s="4">
        <v>4.9286523809795603E-5</v>
      </c>
      <c r="F448" s="8" t="s">
        <v>448</v>
      </c>
      <c r="H448" s="83" t="s">
        <v>1009</v>
      </c>
      <c r="I448" s="2">
        <v>-2.51702588897269</v>
      </c>
      <c r="J448" s="2">
        <v>-0.142423185648622</v>
      </c>
      <c r="K448" s="2">
        <v>-0.14275818666957199</v>
      </c>
      <c r="L448" s="2">
        <v>-1.62360725134383</v>
      </c>
      <c r="M448" t="s">
        <v>448</v>
      </c>
      <c r="O448" s="15" t="s">
        <v>1010</v>
      </c>
      <c r="P448" s="4">
        <v>8.9974293059126006E-2</v>
      </c>
      <c r="Q448" s="4">
        <v>1.31809568536095E-4</v>
      </c>
      <c r="R448" s="4">
        <v>1.18594727474636E-5</v>
      </c>
      <c r="S448" s="4">
        <v>7.5707894491021697E-5</v>
      </c>
      <c r="T448" t="s">
        <v>438</v>
      </c>
    </row>
    <row r="449" spans="1:20" x14ac:dyDescent="0.35">
      <c r="A449" s="15" t="s">
        <v>653</v>
      </c>
      <c r="B449" s="4">
        <v>5.3879310344827597E-2</v>
      </c>
      <c r="C449" s="4">
        <v>1.2355397569065101E-4</v>
      </c>
      <c r="D449" s="4">
        <v>6.6570030005738697E-6</v>
      </c>
      <c r="E449" s="4">
        <v>4.9086810667123799E-5</v>
      </c>
      <c r="F449" s="8" t="s">
        <v>448</v>
      </c>
      <c r="H449" s="83" t="s">
        <v>799</v>
      </c>
      <c r="I449" s="2">
        <v>-2.5249680374715</v>
      </c>
      <c r="J449" s="2">
        <v>-0.142806210919523</v>
      </c>
      <c r="K449" s="2">
        <v>-0.14313717542360799</v>
      </c>
      <c r="L449" s="2">
        <v>-1.6279175392756899</v>
      </c>
      <c r="M449" t="s">
        <v>440</v>
      </c>
      <c r="O449" s="15" t="s">
        <v>732</v>
      </c>
      <c r="P449" s="4">
        <v>8.4832904884318799E-2</v>
      </c>
      <c r="Q449" s="4">
        <v>1.3351841370494899E-4</v>
      </c>
      <c r="R449" s="4">
        <v>1.1326754890137099E-5</v>
      </c>
      <c r="S449" s="4">
        <v>7.2307157527855802E-5</v>
      </c>
      <c r="T449" t="s">
        <v>440</v>
      </c>
    </row>
    <row r="450" spans="1:20" x14ac:dyDescent="0.35">
      <c r="A450" s="15" t="s">
        <v>813</v>
      </c>
      <c r="B450" s="4">
        <v>5.8189655172413798E-2</v>
      </c>
      <c r="C450" s="4">
        <v>1.12014043800936E-4</v>
      </c>
      <c r="D450" s="4">
        <v>6.5180585832441298E-6</v>
      </c>
      <c r="E450" s="4">
        <v>4.8062274805245503E-5</v>
      </c>
      <c r="F450" s="8" t="s">
        <v>448</v>
      </c>
      <c r="H450" s="83" t="s">
        <v>943</v>
      </c>
      <c r="I450" s="2">
        <v>-2.53291018597031</v>
      </c>
      <c r="J450" s="2">
        <v>-0.14318923619042501</v>
      </c>
      <c r="K450" s="2">
        <v>-0.14351616417764301</v>
      </c>
      <c r="L450" s="2">
        <v>-1.6322278272075501</v>
      </c>
      <c r="M450" t="s">
        <v>440</v>
      </c>
      <c r="O450" s="15" t="s">
        <v>506</v>
      </c>
      <c r="P450" s="4">
        <v>8.9974293059126006E-2</v>
      </c>
      <c r="Q450" s="4">
        <v>1.2494329228250999E-4</v>
      </c>
      <c r="R450" s="4">
        <v>1.12416843955986E-5</v>
      </c>
      <c r="S450" s="4">
        <v>7.17640888635095E-5</v>
      </c>
      <c r="T450" t="s">
        <v>438</v>
      </c>
    </row>
    <row r="451" spans="1:20" x14ac:dyDescent="0.35">
      <c r="A451" s="15" t="s">
        <v>1011</v>
      </c>
      <c r="B451" s="4">
        <v>6.25E-2</v>
      </c>
      <c r="C451" s="4">
        <v>1.0423965517336799E-4</v>
      </c>
      <c r="D451" s="4">
        <v>6.51497844833552E-6</v>
      </c>
      <c r="E451" s="4">
        <v>4.8039562783172602E-5</v>
      </c>
      <c r="F451" s="8" t="s">
        <v>438</v>
      </c>
      <c r="H451" s="83" t="s">
        <v>1012</v>
      </c>
      <c r="I451" s="2">
        <v>-2.5408523344691201</v>
      </c>
      <c r="J451" s="2">
        <v>-0.14357226146132701</v>
      </c>
      <c r="K451" s="2">
        <v>-0.14389515293167901</v>
      </c>
      <c r="L451" s="2">
        <v>-1.6365381151394101</v>
      </c>
      <c r="M451" t="s">
        <v>448</v>
      </c>
      <c r="O451" s="15" t="s">
        <v>1013</v>
      </c>
      <c r="P451" s="4">
        <v>9.51156812339332E-2</v>
      </c>
      <c r="Q451" s="4">
        <v>1.1809579949972E-4</v>
      </c>
      <c r="R451" s="4">
        <v>1.12327624202818E-5</v>
      </c>
      <c r="S451" s="4">
        <v>7.1707133214610305E-5</v>
      </c>
      <c r="T451" t="s">
        <v>440</v>
      </c>
    </row>
    <row r="452" spans="1:20" x14ac:dyDescent="0.35">
      <c r="A452" s="15" t="s">
        <v>1014</v>
      </c>
      <c r="B452" s="4">
        <v>4.7413793103448301E-2</v>
      </c>
      <c r="C452" s="4">
        <v>1.36590607081333E-4</v>
      </c>
      <c r="D452" s="4">
        <v>6.4762787840287198E-6</v>
      </c>
      <c r="E452" s="4">
        <v>4.7754202675246402E-5</v>
      </c>
      <c r="F452" s="8" t="s">
        <v>438</v>
      </c>
      <c r="H452" s="83" t="s">
        <v>1015</v>
      </c>
      <c r="I452" s="2">
        <v>-2.5487944829679301</v>
      </c>
      <c r="J452" s="2">
        <v>-0.14395528673222799</v>
      </c>
      <c r="K452" s="2">
        <v>-0.14427414168571401</v>
      </c>
      <c r="L452" s="2">
        <v>-1.64084840307127</v>
      </c>
      <c r="M452" t="s">
        <v>440</v>
      </c>
      <c r="O452" s="15" t="s">
        <v>895</v>
      </c>
      <c r="P452" s="4">
        <v>9.51156812339332E-2</v>
      </c>
      <c r="Q452" s="4">
        <v>1.1795496682880001E-4</v>
      </c>
      <c r="R452" s="4">
        <v>1.1219367024847299E-5</v>
      </c>
      <c r="S452" s="4">
        <v>7.1621620375564597E-5</v>
      </c>
      <c r="T452" t="s">
        <v>440</v>
      </c>
    </row>
    <row r="453" spans="1:20" x14ac:dyDescent="0.35">
      <c r="A453" s="15" t="s">
        <v>899</v>
      </c>
      <c r="B453" s="4">
        <v>6.8965517241379296E-2</v>
      </c>
      <c r="C453" s="4">
        <v>9.3276366771234795E-5</v>
      </c>
      <c r="D453" s="4">
        <v>6.4328528807748099E-6</v>
      </c>
      <c r="E453" s="4">
        <v>4.7433992651172602E-5</v>
      </c>
      <c r="F453" s="8" t="s">
        <v>448</v>
      </c>
      <c r="H453" s="83" t="s">
        <v>852</v>
      </c>
      <c r="I453" s="2">
        <v>-2.5567366314667401</v>
      </c>
      <c r="J453" s="2">
        <v>-0.14433831200312999</v>
      </c>
      <c r="K453" s="2">
        <v>-0.14465313043975001</v>
      </c>
      <c r="L453" s="2">
        <v>-1.6451586910031299</v>
      </c>
      <c r="M453" t="s">
        <v>448</v>
      </c>
      <c r="O453" s="15" t="s">
        <v>813</v>
      </c>
      <c r="P453" s="4">
        <v>7.4550128534704399E-2</v>
      </c>
      <c r="Q453" s="4">
        <v>1.4992956162599501E-4</v>
      </c>
      <c r="R453" s="4">
        <v>1.1177268090369801E-5</v>
      </c>
      <c r="S453" s="4">
        <v>7.1352871354636506E-5</v>
      </c>
      <c r="T453" t="s">
        <v>440</v>
      </c>
    </row>
    <row r="454" spans="1:20" x14ac:dyDescent="0.35">
      <c r="A454" s="15" t="s">
        <v>948</v>
      </c>
      <c r="B454" s="4">
        <v>7.7586206896551699E-2</v>
      </c>
      <c r="C454" s="4">
        <v>8.2852314809141306E-5</v>
      </c>
      <c r="D454" s="4">
        <v>6.42819683864027E-6</v>
      </c>
      <c r="E454" s="4">
        <v>4.7399660345975097E-5</v>
      </c>
      <c r="F454" s="8" t="s">
        <v>448</v>
      </c>
      <c r="H454" s="83" t="s">
        <v>1016</v>
      </c>
      <c r="I454" s="2">
        <v>-2.5646787799655502</v>
      </c>
      <c r="J454" s="2">
        <v>-0.144721337274032</v>
      </c>
      <c r="K454" s="2">
        <v>-0.145032119193786</v>
      </c>
      <c r="L454" s="2">
        <v>-1.6494689789349899</v>
      </c>
      <c r="M454" t="s">
        <v>448</v>
      </c>
      <c r="O454" s="15" t="s">
        <v>629</v>
      </c>
      <c r="P454" s="4">
        <v>9.51156812339332E-2</v>
      </c>
      <c r="Q454" s="4">
        <v>1.1726584012867301E-4</v>
      </c>
      <c r="R454" s="4">
        <v>1.1153820269308299E-5</v>
      </c>
      <c r="S454" s="4">
        <v>7.1203186355920701E-5</v>
      </c>
      <c r="T454" t="s">
        <v>438</v>
      </c>
    </row>
    <row r="455" spans="1:20" x14ac:dyDescent="0.35">
      <c r="A455" s="15" t="s">
        <v>864</v>
      </c>
      <c r="B455" s="4">
        <v>5.8189655172413798E-2</v>
      </c>
      <c r="C455" s="4">
        <v>1.07823595281673E-4</v>
      </c>
      <c r="D455" s="4">
        <v>6.2742178288904797E-6</v>
      </c>
      <c r="E455" s="4">
        <v>4.62642637572027E-5</v>
      </c>
      <c r="F455" s="8" t="s">
        <v>448</v>
      </c>
      <c r="H455" s="83" t="s">
        <v>682</v>
      </c>
      <c r="I455" s="2">
        <v>-2.5726209284643602</v>
      </c>
      <c r="J455" s="2">
        <v>-0.145104362544933</v>
      </c>
      <c r="K455" s="2">
        <v>-0.145411107947821</v>
      </c>
      <c r="L455" s="2">
        <v>-1.6537792668668501</v>
      </c>
      <c r="M455" t="s">
        <v>448</v>
      </c>
      <c r="O455" s="15" t="s">
        <v>1017</v>
      </c>
      <c r="P455" s="4">
        <v>6.4267352185089999E-2</v>
      </c>
      <c r="Q455" s="4">
        <v>1.6543844223056801E-4</v>
      </c>
      <c r="R455" s="4">
        <v>1.06322906317846E-5</v>
      </c>
      <c r="S455" s="4">
        <v>6.7873872177089996E-5</v>
      </c>
      <c r="T455" t="s">
        <v>440</v>
      </c>
    </row>
    <row r="456" spans="1:20" x14ac:dyDescent="0.35">
      <c r="A456" s="15" t="s">
        <v>808</v>
      </c>
      <c r="B456" s="4">
        <v>5.6034482758620698E-2</v>
      </c>
      <c r="C456" s="4">
        <v>1.10772471829652E-4</v>
      </c>
      <c r="D456" s="4">
        <v>6.2070781628684396E-6</v>
      </c>
      <c r="E456" s="4">
        <v>4.5769195319650002E-5</v>
      </c>
      <c r="F456" s="8" t="s">
        <v>448</v>
      </c>
      <c r="H456" s="83" t="s">
        <v>950</v>
      </c>
      <c r="I456" s="2">
        <v>-2.5805630769631702</v>
      </c>
      <c r="J456" s="2">
        <v>-0.14548738781583501</v>
      </c>
      <c r="K456" s="2">
        <v>-0.145790096701857</v>
      </c>
      <c r="L456" s="2">
        <v>-1.65808955479871</v>
      </c>
      <c r="M456" t="s">
        <v>440</v>
      </c>
      <c r="O456" s="15" t="s">
        <v>769</v>
      </c>
      <c r="P456" s="4">
        <v>8.9974293059126006E-2</v>
      </c>
      <c r="Q456" s="4">
        <v>1.14701037054967E-4</v>
      </c>
      <c r="R456" s="4">
        <v>1.03201447221693E-5</v>
      </c>
      <c r="S456" s="4">
        <v>6.5881211112455996E-5</v>
      </c>
      <c r="T456" t="s">
        <v>440</v>
      </c>
    </row>
    <row r="457" spans="1:20" x14ac:dyDescent="0.35">
      <c r="A457" s="15" t="s">
        <v>1018</v>
      </c>
      <c r="B457" s="4">
        <v>4.31034482758621E-2</v>
      </c>
      <c r="C457" s="4">
        <v>1.4391655741627599E-4</v>
      </c>
      <c r="D457" s="4">
        <v>6.2032998886325803E-6</v>
      </c>
      <c r="E457" s="4">
        <v>4.5741335420525998E-5</v>
      </c>
      <c r="F457" s="8" t="s">
        <v>448</v>
      </c>
      <c r="H457" s="83" t="s">
        <v>1019</v>
      </c>
      <c r="I457" s="2">
        <v>-2.5885052254619798</v>
      </c>
      <c r="J457" s="2">
        <v>-0.14587041308673701</v>
      </c>
      <c r="K457" s="2">
        <v>-0.14616908545589299</v>
      </c>
      <c r="L457" s="2">
        <v>-1.66239984273057</v>
      </c>
      <c r="M457" t="s">
        <v>448</v>
      </c>
      <c r="O457" s="15" t="s">
        <v>1020</v>
      </c>
      <c r="P457" s="4">
        <v>6.9408740359897206E-2</v>
      </c>
      <c r="Q457" s="4">
        <v>1.48209241864715E-4</v>
      </c>
      <c r="R457" s="4">
        <v>1.02870167875252E-5</v>
      </c>
      <c r="S457" s="4">
        <v>6.5669730700624503E-5</v>
      </c>
      <c r="T457" t="s">
        <v>438</v>
      </c>
    </row>
    <row r="458" spans="1:20" x14ac:dyDescent="0.35">
      <c r="A458" s="15" t="s">
        <v>549</v>
      </c>
      <c r="B458" s="4">
        <v>6.4655172413793094E-2</v>
      </c>
      <c r="C458" s="4">
        <v>9.3550468568922998E-5</v>
      </c>
      <c r="D458" s="4">
        <v>6.0485216747148503E-6</v>
      </c>
      <c r="E458" s="4">
        <v>4.4600045731859698E-5</v>
      </c>
      <c r="F458" s="8" t="s">
        <v>438</v>
      </c>
      <c r="H458" s="83" t="s">
        <v>962</v>
      </c>
      <c r="I458" s="2">
        <v>-2.5964473739607898</v>
      </c>
      <c r="J458" s="2">
        <v>-0.14625343835763799</v>
      </c>
      <c r="K458" s="2">
        <v>-0.14654807420992799</v>
      </c>
      <c r="L458" s="2">
        <v>-1.6667101306624299</v>
      </c>
      <c r="M458" t="s">
        <v>448</v>
      </c>
      <c r="O458" s="15" t="s">
        <v>962</v>
      </c>
      <c r="P458" s="4">
        <v>8.4832904884318799E-2</v>
      </c>
      <c r="Q458" s="4">
        <v>1.20851107373963E-4</v>
      </c>
      <c r="R458" s="4">
        <v>1.025215049702E-5</v>
      </c>
      <c r="S458" s="4">
        <v>6.5447153061713503E-5</v>
      </c>
      <c r="T458" t="s">
        <v>440</v>
      </c>
    </row>
    <row r="459" spans="1:20" x14ac:dyDescent="0.35">
      <c r="A459" s="15" t="s">
        <v>860</v>
      </c>
      <c r="B459" s="4">
        <v>6.6810344827586202E-2</v>
      </c>
      <c r="C459" s="4">
        <v>8.9419892044317203E-5</v>
      </c>
      <c r="D459" s="4">
        <v>5.9741738219263704E-6</v>
      </c>
      <c r="E459" s="4">
        <v>4.4051826214304901E-5</v>
      </c>
      <c r="F459" s="8" t="s">
        <v>438</v>
      </c>
      <c r="H459" s="83" t="s">
        <v>678</v>
      </c>
      <c r="I459" s="2">
        <v>-2.6043895224596101</v>
      </c>
      <c r="J459" s="2">
        <v>-0.14663646362853999</v>
      </c>
      <c r="K459" s="2">
        <v>-0.14692706296396399</v>
      </c>
      <c r="L459" s="2">
        <v>-1.6710204185942901</v>
      </c>
      <c r="M459" t="s">
        <v>440</v>
      </c>
      <c r="O459" s="15" t="s">
        <v>1021</v>
      </c>
      <c r="P459" s="4">
        <v>7.7120822622107996E-2</v>
      </c>
      <c r="Q459" s="4">
        <v>1.2879552038687399E-4</v>
      </c>
      <c r="R459" s="4">
        <v>9.9328164822781795E-6</v>
      </c>
      <c r="S459" s="4">
        <v>6.34086049398638E-5</v>
      </c>
      <c r="T459" t="s">
        <v>438</v>
      </c>
    </row>
    <row r="460" spans="1:20" x14ac:dyDescent="0.35">
      <c r="A460" s="15" t="s">
        <v>788</v>
      </c>
      <c r="B460" s="4">
        <v>6.25E-2</v>
      </c>
      <c r="C460" s="4">
        <v>9.4109840906350401E-5</v>
      </c>
      <c r="D460" s="4">
        <v>5.8818650566469001E-6</v>
      </c>
      <c r="E460" s="4">
        <v>4.3371168133814599E-5</v>
      </c>
      <c r="F460" s="8" t="s">
        <v>448</v>
      </c>
      <c r="H460" s="83" t="s">
        <v>1022</v>
      </c>
      <c r="I460" s="2">
        <v>-2.6123316709584201</v>
      </c>
      <c r="J460" s="2">
        <v>-0.147019488899442</v>
      </c>
      <c r="K460" s="2">
        <v>-0.14730605171799899</v>
      </c>
      <c r="L460" s="2">
        <v>-1.67533070652615</v>
      </c>
      <c r="M460" t="s">
        <v>448</v>
      </c>
      <c r="O460" s="15" t="s">
        <v>968</v>
      </c>
      <c r="P460" s="4">
        <v>7.9691516709511606E-2</v>
      </c>
      <c r="Q460" s="4">
        <v>1.2404132543811599E-4</v>
      </c>
      <c r="R460" s="4">
        <v>9.8850413588215607E-6</v>
      </c>
      <c r="S460" s="4">
        <v>6.31036205545569E-5</v>
      </c>
      <c r="T460" t="s">
        <v>440</v>
      </c>
    </row>
    <row r="461" spans="1:20" x14ac:dyDescent="0.35">
      <c r="A461" s="15" t="s">
        <v>1023</v>
      </c>
      <c r="B461" s="4">
        <v>6.4655172413793094E-2</v>
      </c>
      <c r="C461" s="4">
        <v>9.0693541609186801E-5</v>
      </c>
      <c r="D461" s="4">
        <v>5.8638065695594899E-6</v>
      </c>
      <c r="E461" s="4">
        <v>4.3238010084085898E-5</v>
      </c>
      <c r="F461" s="8" t="s">
        <v>438</v>
      </c>
      <c r="H461" s="83" t="s">
        <v>1024</v>
      </c>
      <c r="I461" s="2">
        <v>-2.6202738194572301</v>
      </c>
      <c r="J461" s="2">
        <v>-0.147402514170343</v>
      </c>
      <c r="K461" s="2">
        <v>-0.14768504047203501</v>
      </c>
      <c r="L461" s="2">
        <v>-1.67964099445801</v>
      </c>
      <c r="M461" t="s">
        <v>440</v>
      </c>
      <c r="O461" s="15" t="s">
        <v>896</v>
      </c>
      <c r="P461" s="4">
        <v>8.7403598971722396E-2</v>
      </c>
      <c r="Q461" s="4">
        <v>1.12256502503426E-4</v>
      </c>
      <c r="R461" s="4">
        <v>9.8116223267775704E-6</v>
      </c>
      <c r="S461" s="4">
        <v>6.2634931899506195E-5</v>
      </c>
      <c r="T461" t="s">
        <v>440</v>
      </c>
    </row>
    <row r="462" spans="1:20" x14ac:dyDescent="0.35">
      <c r="A462" s="15" t="s">
        <v>928</v>
      </c>
      <c r="B462" s="4">
        <v>5.6034482758620698E-2</v>
      </c>
      <c r="C462" s="4">
        <v>1.0266808318272101E-4</v>
      </c>
      <c r="D462" s="4">
        <v>5.7529529369628403E-6</v>
      </c>
      <c r="E462" s="4">
        <v>4.24206075270245E-5</v>
      </c>
      <c r="F462" s="8" t="s">
        <v>448</v>
      </c>
      <c r="H462" s="83" t="s">
        <v>595</v>
      </c>
      <c r="I462" s="2">
        <v>-2.6282159679560402</v>
      </c>
      <c r="J462" s="2">
        <v>-0.14778553944124501</v>
      </c>
      <c r="K462" s="2">
        <v>-0.14806402922607101</v>
      </c>
      <c r="L462" s="2">
        <v>-1.6839512823898699</v>
      </c>
      <c r="M462" t="s">
        <v>440</v>
      </c>
      <c r="O462" s="15" t="s">
        <v>1025</v>
      </c>
      <c r="P462" s="4">
        <v>7.4550128534704399E-2</v>
      </c>
      <c r="Q462" s="4">
        <v>1.3149891263584899E-4</v>
      </c>
      <c r="R462" s="4">
        <v>9.8032608391764003E-6</v>
      </c>
      <c r="S462" s="4">
        <v>6.2581554263368698E-5</v>
      </c>
      <c r="T462" t="s">
        <v>440</v>
      </c>
    </row>
    <row r="463" spans="1:20" x14ac:dyDescent="0.35">
      <c r="A463" s="15" t="s">
        <v>1026</v>
      </c>
      <c r="B463" s="4">
        <v>6.0344827586206899E-2</v>
      </c>
      <c r="C463" s="4">
        <v>9.5074251796708705E-5</v>
      </c>
      <c r="D463" s="4">
        <v>5.7372393325600097E-6</v>
      </c>
      <c r="E463" s="4">
        <v>4.23047399625734E-5</v>
      </c>
      <c r="F463" s="8" t="s">
        <v>448</v>
      </c>
      <c r="H463" s="83" t="s">
        <v>997</v>
      </c>
      <c r="I463" s="2">
        <v>-2.6361581164548502</v>
      </c>
      <c r="J463" s="2">
        <v>-0.14816856471214701</v>
      </c>
      <c r="K463" s="2">
        <v>-0.14844301798010601</v>
      </c>
      <c r="L463" s="2">
        <v>-1.6882615703217401</v>
      </c>
      <c r="M463" t="s">
        <v>448</v>
      </c>
      <c r="O463" s="15" t="s">
        <v>623</v>
      </c>
      <c r="P463" s="4">
        <v>9.51156812339332E-2</v>
      </c>
      <c r="Q463" s="4">
        <v>9.9316169016601695E-5</v>
      </c>
      <c r="R463" s="4">
        <v>9.4465250735585097E-6</v>
      </c>
      <c r="S463" s="4">
        <v>6.03042427605998E-5</v>
      </c>
      <c r="T463" t="s">
        <v>440</v>
      </c>
    </row>
    <row r="464" spans="1:20" x14ac:dyDescent="0.35">
      <c r="A464" s="15" t="s">
        <v>1027</v>
      </c>
      <c r="B464" s="4">
        <v>4.52586206896552E-2</v>
      </c>
      <c r="C464" s="4">
        <v>1.2457786028229799E-4</v>
      </c>
      <c r="D464" s="4">
        <v>5.6382221248453997E-6</v>
      </c>
      <c r="E464" s="4">
        <v>4.1574615771934601E-5</v>
      </c>
      <c r="F464" s="8" t="s">
        <v>448</v>
      </c>
      <c r="H464" s="83" t="s">
        <v>863</v>
      </c>
      <c r="I464" s="2">
        <v>-2.6441002649536598</v>
      </c>
      <c r="J464" s="2">
        <v>-0.14855158998304799</v>
      </c>
      <c r="K464" s="2">
        <v>-0.148822006734142</v>
      </c>
      <c r="L464" s="2">
        <v>-1.6925718582536</v>
      </c>
      <c r="M464" t="s">
        <v>440</v>
      </c>
      <c r="O464" s="15" t="s">
        <v>781</v>
      </c>
      <c r="P464" s="4">
        <v>8.9974293059126006E-2</v>
      </c>
      <c r="Q464" s="4">
        <v>1.0412882944799599E-4</v>
      </c>
      <c r="R464" s="4">
        <v>9.3689178166577097E-6</v>
      </c>
      <c r="S464" s="4">
        <v>5.9808817530296898E-5</v>
      </c>
      <c r="T464" t="s">
        <v>440</v>
      </c>
    </row>
    <row r="465" spans="1:20" x14ac:dyDescent="0.35">
      <c r="A465" s="15" t="s">
        <v>914</v>
      </c>
      <c r="B465" s="4">
        <v>6.25E-2</v>
      </c>
      <c r="C465" s="4">
        <v>8.7483001747466594E-5</v>
      </c>
      <c r="D465" s="4">
        <v>5.4676876092166596E-6</v>
      </c>
      <c r="E465" s="4">
        <v>4.0317143681242197E-5</v>
      </c>
      <c r="F465" s="8" t="s">
        <v>448</v>
      </c>
      <c r="H465" s="83" t="s">
        <v>1028</v>
      </c>
      <c r="I465" s="2">
        <v>-2.6520424134524698</v>
      </c>
      <c r="J465" s="2">
        <v>-0.14893461525394999</v>
      </c>
      <c r="K465" s="2">
        <v>-0.149200995488178</v>
      </c>
      <c r="L465" s="2">
        <v>-1.69688214618546</v>
      </c>
      <c r="M465" t="s">
        <v>440</v>
      </c>
      <c r="O465" s="15" t="s">
        <v>925</v>
      </c>
      <c r="P465" s="4">
        <v>5.9125964010282799E-2</v>
      </c>
      <c r="Q465" s="4">
        <v>1.5628939219758701E-4</v>
      </c>
      <c r="R465" s="4">
        <v>9.2407609782634707E-6</v>
      </c>
      <c r="S465" s="4">
        <v>5.8990696471624198E-5</v>
      </c>
      <c r="T465" t="s">
        <v>440</v>
      </c>
    </row>
    <row r="466" spans="1:20" x14ac:dyDescent="0.35">
      <c r="A466" s="15" t="s">
        <v>1029</v>
      </c>
      <c r="B466" s="4">
        <v>3.8793103448275898E-2</v>
      </c>
      <c r="C466" s="4">
        <v>1.3682710807380401E-4</v>
      </c>
      <c r="D466" s="4">
        <v>5.3079481580355E-6</v>
      </c>
      <c r="E466" s="4">
        <v>3.9139271266955397E-5</v>
      </c>
      <c r="F466" s="8" t="s">
        <v>438</v>
      </c>
      <c r="H466" s="83" t="s">
        <v>1030</v>
      </c>
      <c r="I466" s="2">
        <v>-2.6599845619512799</v>
      </c>
      <c r="J466" s="2">
        <v>-0.149317640524852</v>
      </c>
      <c r="K466" s="2">
        <v>-0.149579984242213</v>
      </c>
      <c r="L466" s="2">
        <v>-1.7011924341173199</v>
      </c>
      <c r="M466" t="s">
        <v>440</v>
      </c>
      <c r="O466" s="15" t="s">
        <v>945</v>
      </c>
      <c r="P466" s="4">
        <v>8.2262210796915203E-2</v>
      </c>
      <c r="Q466" s="4">
        <v>1.07100053390406E-4</v>
      </c>
      <c r="R466" s="4">
        <v>8.8102871683624304E-6</v>
      </c>
      <c r="S466" s="4">
        <v>5.62426598198172E-5</v>
      </c>
      <c r="T466" t="s">
        <v>438</v>
      </c>
    </row>
    <row r="467" spans="1:20" x14ac:dyDescent="0.35">
      <c r="A467" s="15" t="s">
        <v>835</v>
      </c>
      <c r="B467" s="4">
        <v>6.25E-2</v>
      </c>
      <c r="C467" s="4">
        <v>8.4431202880865596E-5</v>
      </c>
      <c r="D467" s="4">
        <v>5.2769501800540997E-6</v>
      </c>
      <c r="E467" s="4">
        <v>3.89107011617436E-5</v>
      </c>
      <c r="F467" s="8" t="s">
        <v>438</v>
      </c>
      <c r="H467" s="83" t="s">
        <v>449</v>
      </c>
      <c r="I467" s="2">
        <v>-2.6679267104500899</v>
      </c>
      <c r="J467" s="2">
        <v>-0.149700665795753</v>
      </c>
      <c r="K467" s="2">
        <v>-0.149958972996249</v>
      </c>
      <c r="L467" s="2">
        <v>-1.7055027220491801</v>
      </c>
      <c r="M467" t="s">
        <v>448</v>
      </c>
      <c r="O467" s="15" t="s">
        <v>947</v>
      </c>
      <c r="P467" s="4">
        <v>5.9125964010282799E-2</v>
      </c>
      <c r="Q467" s="4">
        <v>1.46656389696123E-4</v>
      </c>
      <c r="R467" s="4">
        <v>8.6712004190509507E-6</v>
      </c>
      <c r="S467" s="4">
        <v>5.5354764955838099E-5</v>
      </c>
      <c r="T467" t="s">
        <v>440</v>
      </c>
    </row>
    <row r="468" spans="1:20" x14ac:dyDescent="0.35">
      <c r="A468" s="15" t="s">
        <v>740</v>
      </c>
      <c r="B468" s="4">
        <v>6.0344827586206899E-2</v>
      </c>
      <c r="C468" s="4">
        <v>8.4079971872317506E-5</v>
      </c>
      <c r="D468" s="4">
        <v>5.0737914060881304E-6</v>
      </c>
      <c r="E468" s="4">
        <v>3.7412667245854801E-5</v>
      </c>
      <c r="F468" s="8" t="s">
        <v>448</v>
      </c>
      <c r="H468" s="83" t="s">
        <v>1031</v>
      </c>
      <c r="I468" s="2">
        <v>-2.6758688589488999</v>
      </c>
      <c r="J468" s="2">
        <v>-0.15008369106665501</v>
      </c>
      <c r="K468" s="2">
        <v>-0.15033796175028499</v>
      </c>
      <c r="L468" s="2">
        <v>-1.70981300998104</v>
      </c>
      <c r="M468" t="s">
        <v>440</v>
      </c>
      <c r="O468" s="15" t="s">
        <v>576</v>
      </c>
      <c r="P468" s="4">
        <v>6.4267352185089999E-2</v>
      </c>
      <c r="Q468" s="4">
        <v>1.33144272947276E-4</v>
      </c>
      <c r="R468" s="4">
        <v>8.5568298809303606E-6</v>
      </c>
      <c r="S468" s="4">
        <v>5.46246521744949E-5</v>
      </c>
      <c r="T468" t="s">
        <v>440</v>
      </c>
    </row>
    <row r="469" spans="1:20" x14ac:dyDescent="0.35">
      <c r="A469" s="15" t="s">
        <v>1032</v>
      </c>
      <c r="B469" s="4">
        <v>4.31034482758621E-2</v>
      </c>
      <c r="C469" s="4">
        <v>1.14946821290556E-4</v>
      </c>
      <c r="D469" s="4">
        <v>4.9546043659722299E-6</v>
      </c>
      <c r="E469" s="4">
        <v>3.6533816557093003E-5</v>
      </c>
      <c r="F469" s="8" t="s">
        <v>438</v>
      </c>
      <c r="H469" s="83" t="s">
        <v>1033</v>
      </c>
      <c r="I469" s="2">
        <v>-2.68381100744771</v>
      </c>
      <c r="J469" s="2">
        <v>-0.15046671633755701</v>
      </c>
      <c r="K469" s="2">
        <v>-0.15071695050431999</v>
      </c>
      <c r="L469" s="2">
        <v>-1.7141232979129</v>
      </c>
      <c r="M469" t="s">
        <v>448</v>
      </c>
      <c r="O469" s="15" t="s">
        <v>815</v>
      </c>
      <c r="P469" s="4">
        <v>5.6555269922879202E-2</v>
      </c>
      <c r="Q469" s="4">
        <v>1.5062132400323999E-4</v>
      </c>
      <c r="R469" s="4">
        <v>8.5184296351447102E-6</v>
      </c>
      <c r="S469" s="4">
        <v>5.4379514652930802E-5</v>
      </c>
      <c r="T469" t="s">
        <v>438</v>
      </c>
    </row>
    <row r="470" spans="1:20" x14ac:dyDescent="0.35">
      <c r="A470" s="15" t="s">
        <v>898</v>
      </c>
      <c r="B470" s="4">
        <v>5.6034482758620698E-2</v>
      </c>
      <c r="C470" s="4">
        <v>8.8002414943997797E-5</v>
      </c>
      <c r="D470" s="4">
        <v>4.93116980289643E-6</v>
      </c>
      <c r="E470" s="4">
        <v>3.6361016881222399E-5</v>
      </c>
      <c r="F470" s="8" t="s">
        <v>448</v>
      </c>
      <c r="H470" s="83" t="s">
        <v>1034</v>
      </c>
      <c r="I470" s="2">
        <v>-2.69175315594652</v>
      </c>
      <c r="J470" s="2">
        <v>-0.15084974160845799</v>
      </c>
      <c r="K470" s="2">
        <v>-0.15109593925835599</v>
      </c>
      <c r="L470" s="2">
        <v>-1.7184335858447599</v>
      </c>
      <c r="M470" t="s">
        <v>448</v>
      </c>
      <c r="O470" s="15" t="s">
        <v>621</v>
      </c>
      <c r="P470" s="4">
        <v>7.7120822622107996E-2</v>
      </c>
      <c r="Q470" s="4">
        <v>1.10001290133763E-4</v>
      </c>
      <c r="R470" s="4">
        <v>8.4833899846089693E-6</v>
      </c>
      <c r="S470" s="4">
        <v>5.4155830327139103E-5</v>
      </c>
      <c r="T470" t="s">
        <v>440</v>
      </c>
    </row>
    <row r="471" spans="1:20" x14ac:dyDescent="0.35">
      <c r="A471" s="15" t="s">
        <v>1035</v>
      </c>
      <c r="B471" s="4">
        <v>4.0948275862068999E-2</v>
      </c>
      <c r="C471" s="4">
        <v>1.18928732764334E-4</v>
      </c>
      <c r="D471" s="4">
        <v>4.8699265571602301E-6</v>
      </c>
      <c r="E471" s="4">
        <v>3.5909426937844898E-5</v>
      </c>
      <c r="F471" s="8" t="s">
        <v>438</v>
      </c>
      <c r="H471" s="83" t="s">
        <v>1018</v>
      </c>
      <c r="I471" s="2">
        <v>-2.69969530444533</v>
      </c>
      <c r="J471" s="2">
        <v>-0.15123276687935999</v>
      </c>
      <c r="K471" s="2">
        <v>-0.15147492801239101</v>
      </c>
      <c r="L471" s="2">
        <v>-1.7227438737766201</v>
      </c>
      <c r="M471" t="s">
        <v>448</v>
      </c>
      <c r="O471" s="15" t="s">
        <v>1036</v>
      </c>
      <c r="P471" s="4">
        <v>8.7403598971722396E-2</v>
      </c>
      <c r="Q471" s="4">
        <v>9.5299251631739802E-5</v>
      </c>
      <c r="R471" s="4">
        <v>8.3294975719258403E-6</v>
      </c>
      <c r="S471" s="4">
        <v>5.3173419827913903E-5</v>
      </c>
      <c r="T471" t="s">
        <v>440</v>
      </c>
    </row>
    <row r="472" spans="1:20" x14ac:dyDescent="0.35">
      <c r="A472" s="15" t="s">
        <v>790</v>
      </c>
      <c r="B472" s="4">
        <v>5.3879310344827597E-2</v>
      </c>
      <c r="C472" s="4">
        <v>8.8854028549248604E-5</v>
      </c>
      <c r="D472" s="4">
        <v>4.7873937795931303E-6</v>
      </c>
      <c r="E472" s="4">
        <v>3.5300854157283102E-5</v>
      </c>
      <c r="F472" s="8" t="s">
        <v>438</v>
      </c>
      <c r="H472" s="83" t="s">
        <v>1037</v>
      </c>
      <c r="I472" s="2">
        <v>-2.70763745294414</v>
      </c>
      <c r="J472" s="2">
        <v>-0.151615792150262</v>
      </c>
      <c r="K472" s="2">
        <v>-0.15185391676642701</v>
      </c>
      <c r="L472" s="2">
        <v>-1.72705416170848</v>
      </c>
      <c r="M472" t="s">
        <v>448</v>
      </c>
      <c r="O472" s="15" t="s">
        <v>1038</v>
      </c>
      <c r="P472" s="4">
        <v>7.4550128534704399E-2</v>
      </c>
      <c r="Q472" s="4">
        <v>1.11267006017258E-4</v>
      </c>
      <c r="R472" s="4">
        <v>8.2949696002583307E-6</v>
      </c>
      <c r="S472" s="4">
        <v>5.2953001931464699E-5</v>
      </c>
      <c r="T472" t="s">
        <v>438</v>
      </c>
    </row>
    <row r="473" spans="1:20" x14ac:dyDescent="0.35">
      <c r="A473" s="15" t="s">
        <v>612</v>
      </c>
      <c r="B473" s="4">
        <v>5.8189655172413798E-2</v>
      </c>
      <c r="C473" s="4">
        <v>7.9861480406041797E-5</v>
      </c>
      <c r="D473" s="4">
        <v>4.6471120063860502E-6</v>
      </c>
      <c r="E473" s="4">
        <v>3.4266457020783197E-5</v>
      </c>
      <c r="F473" s="8" t="s">
        <v>438</v>
      </c>
      <c r="H473" s="83" t="s">
        <v>713</v>
      </c>
      <c r="I473" s="2">
        <v>-2.7155796014429501</v>
      </c>
      <c r="J473" s="2">
        <v>-0.151998817421163</v>
      </c>
      <c r="K473" s="2">
        <v>-0.15223290552046301</v>
      </c>
      <c r="L473" s="2">
        <v>-1.73136444964034</v>
      </c>
      <c r="M473" t="s">
        <v>440</v>
      </c>
      <c r="O473" s="15" t="s">
        <v>703</v>
      </c>
      <c r="P473" s="4">
        <v>7.7120822622107996E-2</v>
      </c>
      <c r="Q473" s="4">
        <v>1.0532101367065301E-4</v>
      </c>
      <c r="R473" s="4">
        <v>8.1224432136750093E-6</v>
      </c>
      <c r="S473" s="4">
        <v>5.18516368243894E-5</v>
      </c>
      <c r="T473" t="s">
        <v>438</v>
      </c>
    </row>
    <row r="474" spans="1:20" x14ac:dyDescent="0.35">
      <c r="A474" s="15" t="s">
        <v>1039</v>
      </c>
      <c r="B474" s="4">
        <v>5.1724137931034503E-2</v>
      </c>
      <c r="C474" s="4">
        <v>8.7531101147321705E-5</v>
      </c>
      <c r="D474" s="4">
        <v>4.5274707489994002E-6</v>
      </c>
      <c r="E474" s="4">
        <v>3.33842570655168E-5</v>
      </c>
      <c r="F474" s="8" t="s">
        <v>448</v>
      </c>
      <c r="H474" s="83" t="s">
        <v>1040</v>
      </c>
      <c r="I474" s="2">
        <v>-2.7235217499417601</v>
      </c>
      <c r="J474" s="2">
        <v>-0.15238184269206501</v>
      </c>
      <c r="K474" s="2">
        <v>-0.15261189427449801</v>
      </c>
      <c r="L474" s="2">
        <v>-1.7356747375721999</v>
      </c>
      <c r="M474" t="s">
        <v>440</v>
      </c>
      <c r="O474" s="15" t="s">
        <v>557</v>
      </c>
      <c r="P474" s="4">
        <v>7.9691516709511606E-2</v>
      </c>
      <c r="Q474" s="4">
        <v>1.01452240308503E-4</v>
      </c>
      <c r="R474" s="4">
        <v>8.0848829037624404E-6</v>
      </c>
      <c r="S474" s="4">
        <v>5.1611861242416797E-5</v>
      </c>
      <c r="T474" t="s">
        <v>440</v>
      </c>
    </row>
    <row r="475" spans="1:20" x14ac:dyDescent="0.35">
      <c r="A475" s="15" t="s">
        <v>1041</v>
      </c>
      <c r="B475" s="4">
        <v>4.31034482758621E-2</v>
      </c>
      <c r="C475" s="4">
        <v>8.8938110047263804E-5</v>
      </c>
      <c r="D475" s="4">
        <v>3.8335392261751702E-6</v>
      </c>
      <c r="E475" s="4">
        <v>2.8267407144631102E-5</v>
      </c>
      <c r="F475" s="8" t="s">
        <v>438</v>
      </c>
      <c r="H475" s="83" t="s">
        <v>1042</v>
      </c>
      <c r="I475" s="2">
        <v>-2.7314638984405701</v>
      </c>
      <c r="J475" s="2">
        <v>-0.15276486796296701</v>
      </c>
      <c r="K475" s="2">
        <v>-0.152990883028534</v>
      </c>
      <c r="L475" s="2">
        <v>-1.7399850255040601</v>
      </c>
      <c r="M475" t="s">
        <v>448</v>
      </c>
      <c r="O475" s="15" t="s">
        <v>946</v>
      </c>
      <c r="P475" s="4">
        <v>5.6555269922879202E-2</v>
      </c>
      <c r="Q475" s="4">
        <v>1.2657219253510999E-4</v>
      </c>
      <c r="R475" s="4">
        <v>7.15832451355378E-6</v>
      </c>
      <c r="S475" s="4">
        <v>4.5696945264327401E-5</v>
      </c>
      <c r="T475" t="s">
        <v>438</v>
      </c>
    </row>
    <row r="476" spans="1:20" x14ac:dyDescent="0.35">
      <c r="A476" s="15" t="s">
        <v>746</v>
      </c>
      <c r="B476" s="4">
        <v>4.31034482758621E-2</v>
      </c>
      <c r="C476" s="4">
        <v>8.8146281962184604E-5</v>
      </c>
      <c r="D476" s="4">
        <v>3.79940870526658E-6</v>
      </c>
      <c r="E476" s="4">
        <v>2.8015738575807299E-5</v>
      </c>
      <c r="F476" s="8" t="s">
        <v>448</v>
      </c>
      <c r="H476" s="83" t="s">
        <v>941</v>
      </c>
      <c r="I476" s="2">
        <v>-2.7394060469393802</v>
      </c>
      <c r="J476" s="2">
        <v>-0.15314789323386799</v>
      </c>
      <c r="K476" s="2">
        <v>-0.15336987178257</v>
      </c>
      <c r="L476" s="2">
        <v>-1.74429531343592</v>
      </c>
      <c r="M476" t="s">
        <v>440</v>
      </c>
      <c r="O476" s="15" t="s">
        <v>524</v>
      </c>
      <c r="P476" s="4">
        <v>5.3984575835475598E-2</v>
      </c>
      <c r="Q476" s="4">
        <v>1.3187131169042901E-4</v>
      </c>
      <c r="R476" s="4">
        <v>7.1190168264755901E-6</v>
      </c>
      <c r="S476" s="4">
        <v>4.5446014865533898E-5</v>
      </c>
      <c r="T476" t="s">
        <v>440</v>
      </c>
    </row>
    <row r="477" spans="1:20" x14ac:dyDescent="0.35">
      <c r="A477" s="15" t="s">
        <v>912</v>
      </c>
      <c r="B477" s="4">
        <v>5.1724137931034503E-2</v>
      </c>
      <c r="C477" s="4">
        <v>7.2764879111871403E-5</v>
      </c>
      <c r="D477" s="4">
        <v>3.7637006437174898E-6</v>
      </c>
      <c r="E477" s="4">
        <v>2.7752437679533198E-5</v>
      </c>
      <c r="F477" s="8" t="s">
        <v>448</v>
      </c>
      <c r="H477" s="83" t="s">
        <v>750</v>
      </c>
      <c r="I477" s="2">
        <v>-2.7473481954381902</v>
      </c>
      <c r="J477" s="2">
        <v>-0.15353091850476999</v>
      </c>
      <c r="K477" s="2">
        <v>-0.153748860536605</v>
      </c>
      <c r="L477" s="2">
        <v>-1.74860560136778</v>
      </c>
      <c r="M477" t="s">
        <v>440</v>
      </c>
      <c r="O477" s="15" t="s">
        <v>701</v>
      </c>
      <c r="P477" s="4">
        <v>6.6838046272493595E-2</v>
      </c>
      <c r="Q477" s="4">
        <v>1.0435088148451401E-4</v>
      </c>
      <c r="R477" s="4">
        <v>6.9746090452374197E-6</v>
      </c>
      <c r="S477" s="4">
        <v>4.4524151870570599E-5</v>
      </c>
      <c r="T477" t="s">
        <v>438</v>
      </c>
    </row>
    <row r="478" spans="1:20" x14ac:dyDescent="0.35">
      <c r="A478" s="15" t="s">
        <v>892</v>
      </c>
      <c r="B478" s="4">
        <v>4.7413793103448301E-2</v>
      </c>
      <c r="C478" s="4">
        <v>7.7514720278646002E-5</v>
      </c>
      <c r="D478" s="4">
        <v>3.6752669097633901E-6</v>
      </c>
      <c r="E478" s="4">
        <v>2.7100352956900901E-5</v>
      </c>
      <c r="F478" s="8" t="s">
        <v>438</v>
      </c>
      <c r="H478" s="83" t="s">
        <v>1043</v>
      </c>
      <c r="I478" s="2">
        <v>-2.7552903439369998</v>
      </c>
      <c r="J478" s="2">
        <v>-0.153913943775672</v>
      </c>
      <c r="K478" s="2">
        <v>-0.15412784929064099</v>
      </c>
      <c r="L478" s="2">
        <v>-1.7529158892996399</v>
      </c>
      <c r="M478" t="s">
        <v>448</v>
      </c>
      <c r="O478" s="15" t="s">
        <v>832</v>
      </c>
      <c r="P478" s="4">
        <v>5.3984575835475598E-2</v>
      </c>
      <c r="Q478" s="4">
        <v>1.26965949632525E-4</v>
      </c>
      <c r="R478" s="4">
        <v>6.8542029364601896E-6</v>
      </c>
      <c r="S478" s="4">
        <v>4.3755509522509203E-5</v>
      </c>
      <c r="T478" t="s">
        <v>440</v>
      </c>
    </row>
    <row r="479" spans="1:20" x14ac:dyDescent="0.35">
      <c r="A479" s="15" t="s">
        <v>728</v>
      </c>
      <c r="B479" s="4">
        <v>4.9568965517241402E-2</v>
      </c>
      <c r="C479" s="4">
        <v>7.3099828481822004E-5</v>
      </c>
      <c r="D479" s="4">
        <v>3.6234828773316898E-6</v>
      </c>
      <c r="E479" s="4">
        <v>2.6718512510781899E-5</v>
      </c>
      <c r="F479" s="8" t="s">
        <v>448</v>
      </c>
      <c r="H479" s="83" t="s">
        <v>635</v>
      </c>
      <c r="I479" s="2">
        <v>-2.7632324924358098</v>
      </c>
      <c r="J479" s="2">
        <v>-0.154296969046573</v>
      </c>
      <c r="K479" s="2">
        <v>-0.15450683804467599</v>
      </c>
      <c r="L479" s="2">
        <v>-1.7572261772315001</v>
      </c>
      <c r="M479" t="s">
        <v>448</v>
      </c>
      <c r="O479" s="15" t="s">
        <v>1044</v>
      </c>
      <c r="P479" s="4">
        <v>7.7120822622107996E-2</v>
      </c>
      <c r="Q479" s="4">
        <v>8.8660459615591905E-5</v>
      </c>
      <c r="R479" s="4">
        <v>6.8375675796086302E-6</v>
      </c>
      <c r="S479" s="4">
        <v>4.3649313583772503E-5</v>
      </c>
      <c r="T479" t="s">
        <v>438</v>
      </c>
    </row>
    <row r="480" spans="1:20" x14ac:dyDescent="0.35">
      <c r="A480" s="15" t="s">
        <v>1045</v>
      </c>
      <c r="B480" s="4">
        <v>4.52586206896552E-2</v>
      </c>
      <c r="C480" s="4">
        <v>7.9316869280426298E-5</v>
      </c>
      <c r="D480" s="4">
        <v>3.5897721010537801E-6</v>
      </c>
      <c r="E480" s="4">
        <v>2.6469939017206301E-5</v>
      </c>
      <c r="F480" s="8" t="s">
        <v>448</v>
      </c>
      <c r="H480" s="83" t="s">
        <v>790</v>
      </c>
      <c r="I480" s="2">
        <v>-2.7711746409346198</v>
      </c>
      <c r="J480" s="2">
        <v>-0.15467999431747501</v>
      </c>
      <c r="K480" s="2">
        <v>-0.15488582679871199</v>
      </c>
      <c r="L480" s="2">
        <v>-1.76153646516336</v>
      </c>
      <c r="M480" t="s">
        <v>440</v>
      </c>
      <c r="O480" s="15" t="s">
        <v>742</v>
      </c>
      <c r="P480" s="4">
        <v>6.1696658097686402E-2</v>
      </c>
      <c r="Q480" s="4">
        <v>1.10383033665856E-4</v>
      </c>
      <c r="R480" s="4">
        <v>6.8102642878676899E-6</v>
      </c>
      <c r="S480" s="4">
        <v>4.3475016228873503E-5</v>
      </c>
      <c r="T480" t="s">
        <v>440</v>
      </c>
    </row>
    <row r="481" spans="1:20" x14ac:dyDescent="0.35">
      <c r="A481" s="15" t="s">
        <v>1046</v>
      </c>
      <c r="B481" s="4">
        <v>6.6810344827586202E-2</v>
      </c>
      <c r="C481" s="4">
        <v>5.2792906804606101E-5</v>
      </c>
      <c r="D481" s="4">
        <v>3.5271123080663602E-6</v>
      </c>
      <c r="E481" s="4">
        <v>2.6007903864968999E-5</v>
      </c>
      <c r="F481" s="8" t="s">
        <v>448</v>
      </c>
      <c r="H481" s="83" t="s">
        <v>768</v>
      </c>
      <c r="I481" s="2">
        <v>-2.7791167894334299</v>
      </c>
      <c r="J481" s="2">
        <v>-0.15506301958837701</v>
      </c>
      <c r="K481" s="2">
        <v>-0.15526481555274799</v>
      </c>
      <c r="L481" s="2">
        <v>-1.76584675309523</v>
      </c>
      <c r="M481" t="s">
        <v>448</v>
      </c>
      <c r="O481" s="15" t="s">
        <v>993</v>
      </c>
      <c r="P481" s="4">
        <v>7.1979434447300802E-2</v>
      </c>
      <c r="Q481" s="4">
        <v>9.4323322777939303E-5</v>
      </c>
      <c r="R481" s="4">
        <v>6.7893394287462799E-6</v>
      </c>
      <c r="S481" s="4">
        <v>4.3341437185324303E-5</v>
      </c>
      <c r="T481" t="s">
        <v>438</v>
      </c>
    </row>
    <row r="482" spans="1:20" x14ac:dyDescent="0.35">
      <c r="A482" s="15" t="s">
        <v>973</v>
      </c>
      <c r="B482" s="4">
        <v>4.31034482758621E-2</v>
      </c>
      <c r="C482" s="4">
        <v>8.1463445910437998E-5</v>
      </c>
      <c r="D482" s="4">
        <v>3.5113554271740502E-6</v>
      </c>
      <c r="E482" s="4">
        <v>2.5891717192227701E-5</v>
      </c>
      <c r="F482" s="8" t="s">
        <v>438</v>
      </c>
      <c r="H482" s="83" t="s">
        <v>917</v>
      </c>
      <c r="I482" s="2">
        <v>-2.7870589379322399</v>
      </c>
      <c r="J482" s="2">
        <v>-0.15544604485927799</v>
      </c>
      <c r="K482" s="2">
        <v>-0.15564380430678301</v>
      </c>
      <c r="L482" s="2">
        <v>-1.7701570410270899</v>
      </c>
      <c r="M482" t="s">
        <v>448</v>
      </c>
      <c r="O482" s="15" t="s">
        <v>1047</v>
      </c>
      <c r="P482" s="4">
        <v>5.6555269922879202E-2</v>
      </c>
      <c r="Q482" s="4">
        <v>1.19537049600017E-4</v>
      </c>
      <c r="R482" s="4">
        <v>6.7604501059135298E-6</v>
      </c>
      <c r="S482" s="4">
        <v>4.3157015006403598E-5</v>
      </c>
      <c r="T482" t="s">
        <v>440</v>
      </c>
    </row>
    <row r="483" spans="1:20" x14ac:dyDescent="0.35">
      <c r="A483" s="15" t="s">
        <v>828</v>
      </c>
      <c r="B483" s="4">
        <v>4.0948275862068999E-2</v>
      </c>
      <c r="C483" s="4">
        <v>8.5258897434093106E-5</v>
      </c>
      <c r="D483" s="4">
        <v>3.49120485182709E-6</v>
      </c>
      <c r="E483" s="4">
        <v>2.5743132690041901E-5</v>
      </c>
      <c r="F483" s="8" t="s">
        <v>438</v>
      </c>
      <c r="H483" s="83" t="s">
        <v>1048</v>
      </c>
      <c r="I483" s="2">
        <v>-2.7950010864310499</v>
      </c>
      <c r="J483" s="2">
        <v>-0.15582907013017999</v>
      </c>
      <c r="K483" s="2">
        <v>-0.15602279306081901</v>
      </c>
      <c r="L483" s="2">
        <v>-1.7744673289589501</v>
      </c>
      <c r="M483" t="s">
        <v>448</v>
      </c>
      <c r="O483" s="15" t="s">
        <v>899</v>
      </c>
      <c r="P483" s="4">
        <v>7.1979434447300802E-2</v>
      </c>
      <c r="Q483" s="4">
        <v>9.2138779863701494E-5</v>
      </c>
      <c r="R483" s="4">
        <v>6.6320972652535798E-6</v>
      </c>
      <c r="S483" s="4">
        <v>4.2337642718509502E-5</v>
      </c>
      <c r="T483" t="s">
        <v>440</v>
      </c>
    </row>
    <row r="484" spans="1:20" x14ac:dyDescent="0.35">
      <c r="A484" s="15" t="s">
        <v>994</v>
      </c>
      <c r="B484" s="4">
        <v>3.8793103448275898E-2</v>
      </c>
      <c r="C484" s="4">
        <v>8.81153490250333E-5</v>
      </c>
      <c r="D484" s="4">
        <v>3.41826785010905E-6</v>
      </c>
      <c r="E484" s="4">
        <v>2.5205316379360901E-5</v>
      </c>
      <c r="F484" s="8" t="s">
        <v>438</v>
      </c>
      <c r="H484" s="83" t="s">
        <v>957</v>
      </c>
      <c r="I484" s="2">
        <v>-2.80294323492986</v>
      </c>
      <c r="J484" s="2">
        <v>-0.156212095401082</v>
      </c>
      <c r="K484" s="2">
        <v>-0.15640178181485501</v>
      </c>
      <c r="L484" s="2">
        <v>-1.77877761689081</v>
      </c>
      <c r="M484" t="s">
        <v>448</v>
      </c>
      <c r="O484" s="15" t="s">
        <v>1049</v>
      </c>
      <c r="P484" s="4">
        <v>6.1696658097686402E-2</v>
      </c>
      <c r="Q484" s="4">
        <v>1.07000681354208E-4</v>
      </c>
      <c r="R484" s="4">
        <v>6.6015844537300796E-6</v>
      </c>
      <c r="S484" s="4">
        <v>4.21428565956661E-5</v>
      </c>
      <c r="T484" t="s">
        <v>438</v>
      </c>
    </row>
    <row r="485" spans="1:20" x14ac:dyDescent="0.35">
      <c r="A485" s="15" t="s">
        <v>1050</v>
      </c>
      <c r="B485" s="4">
        <v>4.7413793103448301E-2</v>
      </c>
      <c r="C485" s="4">
        <v>7.1666488770846904E-5</v>
      </c>
      <c r="D485" s="4">
        <v>3.3979800710315301E-6</v>
      </c>
      <c r="E485" s="4">
        <v>2.5055720176632901E-5</v>
      </c>
      <c r="F485" s="8" t="s">
        <v>438</v>
      </c>
      <c r="H485" s="83" t="s">
        <v>1051</v>
      </c>
      <c r="I485" s="2">
        <v>-2.81088538342867</v>
      </c>
      <c r="J485" s="2">
        <v>-0.156595120671983</v>
      </c>
      <c r="K485" s="2">
        <v>-0.15678077056889</v>
      </c>
      <c r="L485" s="2">
        <v>-1.78308790482267</v>
      </c>
      <c r="M485" t="s">
        <v>440</v>
      </c>
      <c r="O485" s="15" t="s">
        <v>827</v>
      </c>
      <c r="P485" s="4">
        <v>4.3701799485861198E-2</v>
      </c>
      <c r="Q485" s="4">
        <v>1.4970515184564199E-4</v>
      </c>
      <c r="R485" s="4">
        <v>6.5423845279586403E-6</v>
      </c>
      <c r="S485" s="4">
        <v>4.1764939142705201E-5</v>
      </c>
      <c r="T485" t="s">
        <v>440</v>
      </c>
    </row>
    <row r="486" spans="1:20" x14ac:dyDescent="0.35">
      <c r="A486" s="15" t="s">
        <v>926</v>
      </c>
      <c r="B486" s="4">
        <v>3.8793103448275898E-2</v>
      </c>
      <c r="C486" s="4">
        <v>8.7460068529384796E-5</v>
      </c>
      <c r="D486" s="4">
        <v>3.3928474860537201E-6</v>
      </c>
      <c r="E486" s="4">
        <v>2.5017873982629799E-5</v>
      </c>
      <c r="F486" s="8" t="s">
        <v>448</v>
      </c>
      <c r="H486" s="83" t="s">
        <v>1052</v>
      </c>
      <c r="I486" s="2">
        <v>-2.81882753192748</v>
      </c>
      <c r="J486" s="2">
        <v>-0.15697814594288501</v>
      </c>
      <c r="K486" s="2">
        <v>-0.157159759322926</v>
      </c>
      <c r="L486" s="2">
        <v>-1.7873981927545299</v>
      </c>
      <c r="M486" t="s">
        <v>448</v>
      </c>
      <c r="O486" s="15" t="s">
        <v>911</v>
      </c>
      <c r="P486" s="4">
        <v>6.6838046272493595E-2</v>
      </c>
      <c r="Q486" s="4">
        <v>9.7204493320244802E-5</v>
      </c>
      <c r="R486" s="4">
        <v>6.4969584224328101E-6</v>
      </c>
      <c r="S486" s="4">
        <v>4.1474950297710101E-5</v>
      </c>
      <c r="T486" t="s">
        <v>438</v>
      </c>
    </row>
    <row r="487" spans="1:20" x14ac:dyDescent="0.35">
      <c r="A487" s="15" t="s">
        <v>801</v>
      </c>
      <c r="B487" s="4">
        <v>4.9568965517241402E-2</v>
      </c>
      <c r="C487" s="4">
        <v>6.7876344609448194E-5</v>
      </c>
      <c r="D487" s="4">
        <v>3.3645601853821298E-6</v>
      </c>
      <c r="E487" s="4">
        <v>2.4809291626240499E-5</v>
      </c>
      <c r="F487" s="8" t="s">
        <v>448</v>
      </c>
      <c r="H487" s="83" t="s">
        <v>807</v>
      </c>
      <c r="I487" s="2">
        <v>-2.8267696804262901</v>
      </c>
      <c r="J487" s="2">
        <v>-0.15736117121378701</v>
      </c>
      <c r="K487" s="2">
        <v>-0.157538748076961</v>
      </c>
      <c r="L487" s="2">
        <v>-1.7917084806863901</v>
      </c>
      <c r="M487" t="s">
        <v>448</v>
      </c>
      <c r="O487" s="15" t="s">
        <v>849</v>
      </c>
      <c r="P487" s="4">
        <v>7.4550128534704399E-2</v>
      </c>
      <c r="Q487" s="4">
        <v>8.6935435907092601E-5</v>
      </c>
      <c r="R487" s="4">
        <v>6.4810479210943103E-6</v>
      </c>
      <c r="S487" s="4">
        <v>4.1373381654458903E-5</v>
      </c>
      <c r="T487" t="s">
        <v>440</v>
      </c>
    </row>
    <row r="488" spans="1:20" x14ac:dyDescent="0.35">
      <c r="A488" s="15" t="s">
        <v>1053</v>
      </c>
      <c r="B488" s="4">
        <v>4.0948275862068999E-2</v>
      </c>
      <c r="C488" s="4">
        <v>8.0353022686488099E-5</v>
      </c>
      <c r="D488" s="4">
        <v>3.2903177393173999E-6</v>
      </c>
      <c r="E488" s="4">
        <v>2.4261849347315698E-5</v>
      </c>
      <c r="F488" s="8" t="s">
        <v>438</v>
      </c>
      <c r="H488" s="83" t="s">
        <v>846</v>
      </c>
      <c r="I488" s="2">
        <v>-2.8347118289251001</v>
      </c>
      <c r="J488" s="2">
        <v>-0.15774419648468799</v>
      </c>
      <c r="K488" s="2">
        <v>-0.157917736830997</v>
      </c>
      <c r="L488" s="2">
        <v>-1.79601876861825</v>
      </c>
      <c r="M488" t="s">
        <v>440</v>
      </c>
      <c r="O488" s="15" t="s">
        <v>1054</v>
      </c>
      <c r="P488" s="4">
        <v>6.4267352185089999E-2</v>
      </c>
      <c r="Q488" s="4">
        <v>1.00463288436568E-4</v>
      </c>
      <c r="R488" s="4">
        <v>6.4565095396251898E-6</v>
      </c>
      <c r="S488" s="4">
        <v>4.12167347920896E-5</v>
      </c>
      <c r="T488" t="s">
        <v>438</v>
      </c>
    </row>
    <row r="489" spans="1:20" x14ac:dyDescent="0.35">
      <c r="A489" s="15" t="s">
        <v>445</v>
      </c>
      <c r="B489" s="4">
        <v>4.52586206896552E-2</v>
      </c>
      <c r="C489" s="4">
        <v>7.1306361604962903E-5</v>
      </c>
      <c r="D489" s="4">
        <v>3.2272275726384099E-6</v>
      </c>
      <c r="E489" s="4">
        <v>2.37966407442158E-5</v>
      </c>
      <c r="F489" s="8" t="s">
        <v>448</v>
      </c>
      <c r="H489" s="83" t="s">
        <v>1055</v>
      </c>
      <c r="I489" s="2">
        <v>-2.8426539774239101</v>
      </c>
      <c r="J489" s="2">
        <v>-0.15812722175558999</v>
      </c>
      <c r="K489" s="2">
        <v>-0.15829672558503299</v>
      </c>
      <c r="L489" s="2">
        <v>-1.80032905655011</v>
      </c>
      <c r="M489" t="s">
        <v>440</v>
      </c>
      <c r="O489" s="15" t="s">
        <v>1000</v>
      </c>
      <c r="P489" s="4">
        <v>6.6838046272493595E-2</v>
      </c>
      <c r="Q489" s="4">
        <v>9.4208012281630306E-5</v>
      </c>
      <c r="R489" s="4">
        <v>6.2966794841192503E-6</v>
      </c>
      <c r="S489" s="4">
        <v>4.0196419872834302E-5</v>
      </c>
      <c r="T489" t="s">
        <v>440</v>
      </c>
    </row>
    <row r="490" spans="1:20" x14ac:dyDescent="0.35">
      <c r="A490" s="15" t="s">
        <v>952</v>
      </c>
      <c r="B490" s="4">
        <v>3.8793103448275898E-2</v>
      </c>
      <c r="C490" s="4">
        <v>8.2320244203932396E-5</v>
      </c>
      <c r="D490" s="4">
        <v>3.1934577492904802E-6</v>
      </c>
      <c r="E490" s="4">
        <v>2.3547631854660099E-5</v>
      </c>
      <c r="F490" s="8" t="s">
        <v>438</v>
      </c>
      <c r="H490" s="83" t="s">
        <v>788</v>
      </c>
      <c r="I490" s="2">
        <v>-2.8505961259227202</v>
      </c>
      <c r="J490" s="2">
        <v>-0.158510247026492</v>
      </c>
      <c r="K490" s="2">
        <v>-0.15867571433906799</v>
      </c>
      <c r="L490" s="2">
        <v>-1.8046393444819699</v>
      </c>
      <c r="M490" t="s">
        <v>448</v>
      </c>
      <c r="O490" s="15" t="s">
        <v>875</v>
      </c>
      <c r="P490" s="4">
        <v>6.9408740359897206E-2</v>
      </c>
      <c r="Q490" s="4">
        <v>8.69563998888612E-5</v>
      </c>
      <c r="R490" s="4">
        <v>6.0355341825173599E-6</v>
      </c>
      <c r="S490" s="4">
        <v>3.8529333876559297E-5</v>
      </c>
      <c r="T490" t="s">
        <v>440</v>
      </c>
    </row>
    <row r="491" spans="1:20" x14ac:dyDescent="0.35">
      <c r="A491" s="15" t="s">
        <v>1028</v>
      </c>
      <c r="B491" s="4">
        <v>4.52586206896552E-2</v>
      </c>
      <c r="C491" s="4">
        <v>7.0369261932921306E-5</v>
      </c>
      <c r="D491" s="4">
        <v>3.1848157340330801E-6</v>
      </c>
      <c r="E491" s="4">
        <v>2.3483908138945098E-5</v>
      </c>
      <c r="F491" s="8" t="s">
        <v>448</v>
      </c>
      <c r="H491" s="83" t="s">
        <v>1056</v>
      </c>
      <c r="I491" s="2">
        <v>-2.8585382744215302</v>
      </c>
      <c r="J491" s="2">
        <v>-0.158893272297393</v>
      </c>
      <c r="K491" s="2">
        <v>-0.15905470309310399</v>
      </c>
      <c r="L491" s="2">
        <v>-1.8089496324138301</v>
      </c>
      <c r="M491" t="s">
        <v>448</v>
      </c>
      <c r="O491" s="15" t="s">
        <v>893</v>
      </c>
      <c r="P491" s="4">
        <v>5.9125964010282799E-2</v>
      </c>
      <c r="Q491" s="4">
        <v>1.00953041798656E-4</v>
      </c>
      <c r="R491" s="4">
        <v>5.9689459161159002E-6</v>
      </c>
      <c r="S491" s="4">
        <v>3.8104251113234901E-5</v>
      </c>
      <c r="T491" t="s">
        <v>440</v>
      </c>
    </row>
    <row r="492" spans="1:20" x14ac:dyDescent="0.35">
      <c r="A492" s="15" t="s">
        <v>959</v>
      </c>
      <c r="B492" s="4">
        <v>4.31034482758621E-2</v>
      </c>
      <c r="C492" s="4">
        <v>7.3374361100287698E-5</v>
      </c>
      <c r="D492" s="4">
        <v>3.1626879784606801E-6</v>
      </c>
      <c r="E492" s="4">
        <v>2.33207444828408E-5</v>
      </c>
      <c r="F492" s="8" t="s">
        <v>448</v>
      </c>
      <c r="H492" s="83" t="s">
        <v>725</v>
      </c>
      <c r="I492" s="2">
        <v>-2.8664804229203402</v>
      </c>
      <c r="J492" s="2">
        <v>-0.15927629756829501</v>
      </c>
      <c r="K492" s="2">
        <v>-0.15943369184714001</v>
      </c>
      <c r="L492" s="2">
        <v>-1.8132599203456901</v>
      </c>
      <c r="M492" t="s">
        <v>448</v>
      </c>
      <c r="O492" s="15" t="s">
        <v>1015</v>
      </c>
      <c r="P492" s="4">
        <v>5.6555269922879202E-2</v>
      </c>
      <c r="Q492" s="4">
        <v>1.0547703411977E-4</v>
      </c>
      <c r="R492" s="4">
        <v>5.9652821353083204E-6</v>
      </c>
      <c r="S492" s="4">
        <v>3.8080862457033702E-5</v>
      </c>
      <c r="T492" t="s">
        <v>440</v>
      </c>
    </row>
    <row r="493" spans="1:20" x14ac:dyDescent="0.35">
      <c r="A493" s="15" t="s">
        <v>1057</v>
      </c>
      <c r="B493" s="4">
        <v>3.8793103448275898E-2</v>
      </c>
      <c r="C493" s="4">
        <v>8.1327996647973002E-5</v>
      </c>
      <c r="D493" s="4">
        <v>3.15496538720585E-6</v>
      </c>
      <c r="E493" s="4">
        <v>2.3263800333235801E-5</v>
      </c>
      <c r="F493" s="8" t="s">
        <v>438</v>
      </c>
      <c r="H493" s="83" t="s">
        <v>871</v>
      </c>
      <c r="I493" s="2">
        <v>-2.8744225714191498</v>
      </c>
      <c r="J493" s="2">
        <v>-0.15965932283919701</v>
      </c>
      <c r="K493" s="2">
        <v>-0.15981268060117501</v>
      </c>
      <c r="L493" s="2">
        <v>-1.81757020827755</v>
      </c>
      <c r="M493" t="s">
        <v>440</v>
      </c>
      <c r="O493" s="15" t="s">
        <v>1028</v>
      </c>
      <c r="P493" s="4">
        <v>5.6555269922879202E-2</v>
      </c>
      <c r="Q493" s="4">
        <v>1.04375346979229E-4</v>
      </c>
      <c r="R493" s="4">
        <v>5.9029759217044403E-6</v>
      </c>
      <c r="S493" s="4">
        <v>3.7683115242962503E-5</v>
      </c>
      <c r="T493" t="s">
        <v>440</v>
      </c>
    </row>
    <row r="494" spans="1:20" x14ac:dyDescent="0.35">
      <c r="A494" s="15" t="s">
        <v>879</v>
      </c>
      <c r="B494" s="4">
        <v>3.6637931034482797E-2</v>
      </c>
      <c r="C494" s="4">
        <v>8.4414875806180706E-5</v>
      </c>
      <c r="D494" s="4">
        <v>3.0927863980712802E-6</v>
      </c>
      <c r="E494" s="4">
        <v>2.2805310489253698E-5</v>
      </c>
      <c r="F494" s="8" t="s">
        <v>448</v>
      </c>
      <c r="H494" s="83" t="s">
        <v>1025</v>
      </c>
      <c r="I494" s="2">
        <v>-2.8823647199179598</v>
      </c>
      <c r="J494" s="2">
        <v>-0.16004234811009799</v>
      </c>
      <c r="K494" s="2">
        <v>-0.16019166935521101</v>
      </c>
      <c r="L494" s="2">
        <v>-1.8218804962094099</v>
      </c>
      <c r="M494" t="s">
        <v>440</v>
      </c>
      <c r="O494" s="15" t="s">
        <v>985</v>
      </c>
      <c r="P494" s="4">
        <v>6.6838046272493595E-2</v>
      </c>
      <c r="Q494" s="4">
        <v>8.8192775401990905E-5</v>
      </c>
      <c r="R494" s="4">
        <v>5.8946328032179E-6</v>
      </c>
      <c r="S494" s="4">
        <v>3.76298548706377E-5</v>
      </c>
      <c r="T494" t="s">
        <v>440</v>
      </c>
    </row>
    <row r="495" spans="1:20" x14ac:dyDescent="0.35">
      <c r="A495" s="15" t="s">
        <v>766</v>
      </c>
      <c r="B495" s="4">
        <v>4.52586206896552E-2</v>
      </c>
      <c r="C495" s="4">
        <v>6.8260818153870702E-5</v>
      </c>
      <c r="D495" s="4">
        <v>3.0893904767915601E-6</v>
      </c>
      <c r="E495" s="4">
        <v>2.2780269950007499E-5</v>
      </c>
      <c r="F495" s="8" t="s">
        <v>448</v>
      </c>
      <c r="H495" s="83" t="s">
        <v>969</v>
      </c>
      <c r="I495" s="2">
        <v>-2.8903068684167699</v>
      </c>
      <c r="J495" s="2">
        <v>-0.16042537338099999</v>
      </c>
      <c r="K495" s="2">
        <v>-0.16057065810924701</v>
      </c>
      <c r="L495" s="2">
        <v>-1.8261907841412699</v>
      </c>
      <c r="M495" t="s">
        <v>440</v>
      </c>
      <c r="O495" s="15" t="s">
        <v>860</v>
      </c>
      <c r="P495" s="4">
        <v>6.6838046272493595E-2</v>
      </c>
      <c r="Q495" s="4">
        <v>8.8001375565397602E-5</v>
      </c>
      <c r="R495" s="4">
        <v>5.8818400120831304E-6</v>
      </c>
      <c r="S495" s="4">
        <v>3.7548188906045497E-5</v>
      </c>
      <c r="T495" t="s">
        <v>438</v>
      </c>
    </row>
    <row r="496" spans="1:20" x14ac:dyDescent="0.35">
      <c r="A496" s="15" t="s">
        <v>1038</v>
      </c>
      <c r="B496" s="4">
        <v>3.4482758620689703E-2</v>
      </c>
      <c r="C496" s="4">
        <v>8.83926361658082E-5</v>
      </c>
      <c r="D496" s="4">
        <v>3.0480219367520101E-6</v>
      </c>
      <c r="E496" s="4">
        <v>2.24752303259722E-5</v>
      </c>
      <c r="F496" s="8" t="s">
        <v>438</v>
      </c>
      <c r="H496" s="83" t="s">
        <v>1058</v>
      </c>
      <c r="I496" s="2">
        <v>-2.8982490169155799</v>
      </c>
      <c r="J496" s="2">
        <v>-0.160808398651902</v>
      </c>
      <c r="K496" s="2">
        <v>-0.160949646863282</v>
      </c>
      <c r="L496" s="2">
        <v>-1.8305010720731301</v>
      </c>
      <c r="M496" t="s">
        <v>440</v>
      </c>
      <c r="O496" s="15" t="s">
        <v>933</v>
      </c>
      <c r="P496" s="4">
        <v>6.6838046272493595E-2</v>
      </c>
      <c r="Q496" s="4">
        <v>8.7438115153988598E-5</v>
      </c>
      <c r="R496" s="4">
        <v>5.8441927866419101E-6</v>
      </c>
      <c r="S496" s="4">
        <v>3.7307858477174297E-5</v>
      </c>
      <c r="T496" t="s">
        <v>438</v>
      </c>
    </row>
    <row r="497" spans="1:20" x14ac:dyDescent="0.35">
      <c r="A497" s="15" t="s">
        <v>1059</v>
      </c>
      <c r="B497" s="4">
        <v>4.7413793103448301E-2</v>
      </c>
      <c r="C497" s="4">
        <v>6.3101793664820501E-5</v>
      </c>
      <c r="D497" s="4">
        <v>2.99189538928028E-6</v>
      </c>
      <c r="E497" s="4">
        <v>2.2061369432578199E-5</v>
      </c>
      <c r="F497" s="8" t="s">
        <v>438</v>
      </c>
      <c r="H497" s="83" t="s">
        <v>803</v>
      </c>
      <c r="I497" s="2">
        <v>-2.9061911654143899</v>
      </c>
      <c r="J497" s="2">
        <v>-0.161191423922803</v>
      </c>
      <c r="K497" s="2">
        <v>-0.161328635617318</v>
      </c>
      <c r="L497" s="2">
        <v>-1.83481136000499</v>
      </c>
      <c r="M497" t="s">
        <v>448</v>
      </c>
      <c r="O497" s="15" t="s">
        <v>1014</v>
      </c>
      <c r="P497" s="4">
        <v>5.3984575835475598E-2</v>
      </c>
      <c r="Q497" s="4">
        <v>1.07316638606868E-4</v>
      </c>
      <c r="R497" s="4">
        <v>5.7934432152807898E-6</v>
      </c>
      <c r="S497" s="4">
        <v>3.69838859637341E-5</v>
      </c>
      <c r="T497" t="s">
        <v>438</v>
      </c>
    </row>
    <row r="498" spans="1:20" x14ac:dyDescent="0.35">
      <c r="A498" s="15" t="s">
        <v>805</v>
      </c>
      <c r="B498" s="4">
        <v>5.1724137931034503E-2</v>
      </c>
      <c r="C498" s="4">
        <v>5.7124458022199002E-5</v>
      </c>
      <c r="D498" s="4">
        <v>2.9547133459758102E-6</v>
      </c>
      <c r="E498" s="4">
        <v>2.1787199822057301E-5</v>
      </c>
      <c r="F498" s="8" t="s">
        <v>438</v>
      </c>
      <c r="H498" s="83" t="s">
        <v>603</v>
      </c>
      <c r="I498" s="2">
        <v>-2.9141333139132</v>
      </c>
      <c r="J498" s="2">
        <v>-0.16157444919370501</v>
      </c>
      <c r="K498" s="2">
        <v>-0.161707624371353</v>
      </c>
      <c r="L498" s="2">
        <v>-1.8391216479368599</v>
      </c>
      <c r="M498" t="s">
        <v>448</v>
      </c>
      <c r="O498" s="15" t="s">
        <v>844</v>
      </c>
      <c r="P498" s="4">
        <v>5.9125964010282799E-2</v>
      </c>
      <c r="Q498" s="4">
        <v>9.7210118589991898E-5</v>
      </c>
      <c r="R498" s="4">
        <v>5.7476419731871802E-6</v>
      </c>
      <c r="S498" s="4">
        <v>3.6691502341138201E-5</v>
      </c>
      <c r="T498" t="s">
        <v>440</v>
      </c>
    </row>
    <row r="499" spans="1:20" x14ac:dyDescent="0.35">
      <c r="A499" s="15" t="s">
        <v>631</v>
      </c>
      <c r="B499" s="4">
        <v>5.1724137931034503E-2</v>
      </c>
      <c r="C499" s="4">
        <v>5.61702307220192E-5</v>
      </c>
      <c r="D499" s="4">
        <v>2.9053567614837502E-6</v>
      </c>
      <c r="E499" s="4">
        <v>2.14232586734761E-5</v>
      </c>
      <c r="F499" s="8" t="s">
        <v>438</v>
      </c>
      <c r="H499" s="83" t="s">
        <v>966</v>
      </c>
      <c r="I499" s="2">
        <v>-2.92207546241201</v>
      </c>
      <c r="J499" s="2">
        <v>-0.16195747446460701</v>
      </c>
      <c r="K499" s="2">
        <v>-0.162086613125389</v>
      </c>
      <c r="L499" s="2">
        <v>-1.8434319358687199</v>
      </c>
      <c r="M499" t="s">
        <v>440</v>
      </c>
      <c r="O499" s="15" t="s">
        <v>1060</v>
      </c>
      <c r="P499" s="4">
        <v>4.6272493573264802E-2</v>
      </c>
      <c r="Q499" s="4">
        <v>1.2385871989416001E-4</v>
      </c>
      <c r="R499" s="4">
        <v>5.7312518202953297E-6</v>
      </c>
      <c r="S499" s="4">
        <v>3.6586871722876201E-5</v>
      </c>
      <c r="T499" t="s">
        <v>438</v>
      </c>
    </row>
    <row r="500" spans="1:20" x14ac:dyDescent="0.35">
      <c r="A500" s="15" t="s">
        <v>1010</v>
      </c>
      <c r="B500" s="4">
        <v>4.0948275862068999E-2</v>
      </c>
      <c r="C500" s="4">
        <v>6.9713718102701599E-5</v>
      </c>
      <c r="D500" s="4">
        <v>2.8546565602399398E-6</v>
      </c>
      <c r="E500" s="4">
        <v>2.1049410084399999E-5</v>
      </c>
      <c r="F500" s="8" t="s">
        <v>438</v>
      </c>
      <c r="H500" s="83" t="s">
        <v>1061</v>
      </c>
      <c r="I500" s="2">
        <v>-2.93001761091082</v>
      </c>
      <c r="J500" s="2">
        <v>-0.16234049973550799</v>
      </c>
      <c r="K500" s="2">
        <v>-0.16246560187942499</v>
      </c>
      <c r="L500" s="2">
        <v>-1.8477422238005801</v>
      </c>
      <c r="M500" t="s">
        <v>440</v>
      </c>
      <c r="O500" s="15" t="s">
        <v>1062</v>
      </c>
      <c r="P500" s="4">
        <v>4.6272493573264802E-2</v>
      </c>
      <c r="Q500" s="4">
        <v>1.2008390669634901E-4</v>
      </c>
      <c r="R500" s="4">
        <v>5.5565818008593602E-6</v>
      </c>
      <c r="S500" s="4">
        <v>3.5471822202227702E-5</v>
      </c>
      <c r="T500" t="s">
        <v>440</v>
      </c>
    </row>
    <row r="501" spans="1:20" x14ac:dyDescent="0.35">
      <c r="A501" s="15" t="s">
        <v>989</v>
      </c>
      <c r="B501" s="4">
        <v>3.6637931034482797E-2</v>
      </c>
      <c r="C501" s="4">
        <v>7.70400674052317E-5</v>
      </c>
      <c r="D501" s="4">
        <v>2.8225886764847801E-6</v>
      </c>
      <c r="E501" s="4">
        <v>2.0812950804112899E-5</v>
      </c>
      <c r="F501" s="8" t="s">
        <v>448</v>
      </c>
      <c r="H501" s="83" t="s">
        <v>1063</v>
      </c>
      <c r="I501" s="2">
        <v>-2.9379597594096301</v>
      </c>
      <c r="J501" s="2">
        <v>-0.16272352500640999</v>
      </c>
      <c r="K501" s="2">
        <v>-0.16284459063345999</v>
      </c>
      <c r="L501" s="2">
        <v>-1.85205251173244</v>
      </c>
      <c r="M501" t="s">
        <v>448</v>
      </c>
      <c r="O501" s="15" t="s">
        <v>838</v>
      </c>
      <c r="P501" s="4">
        <v>6.1696658097686402E-2</v>
      </c>
      <c r="Q501" s="4">
        <v>8.91112226542534E-5</v>
      </c>
      <c r="R501" s="4">
        <v>5.4978646367662797E-6</v>
      </c>
      <c r="S501" s="4">
        <v>3.5096986578534197E-5</v>
      </c>
      <c r="T501" t="s">
        <v>440</v>
      </c>
    </row>
    <row r="502" spans="1:20" x14ac:dyDescent="0.35">
      <c r="A502" s="15" t="s">
        <v>1064</v>
      </c>
      <c r="B502" s="4">
        <v>3.8793103448275898E-2</v>
      </c>
      <c r="C502" s="4">
        <v>7.2592396476427005E-5</v>
      </c>
      <c r="D502" s="4">
        <v>2.8160843460682901E-6</v>
      </c>
      <c r="E502" s="4">
        <v>2.07649897568303E-5</v>
      </c>
      <c r="F502" s="8" t="s">
        <v>438</v>
      </c>
      <c r="H502" s="83" t="s">
        <v>1065</v>
      </c>
      <c r="I502" s="2">
        <v>-2.9459019079084401</v>
      </c>
      <c r="J502" s="2">
        <v>-0.163106550277312</v>
      </c>
      <c r="K502" s="2">
        <v>-0.16322357938749599</v>
      </c>
      <c r="L502" s="2">
        <v>-1.8563627996643</v>
      </c>
      <c r="M502" t="s">
        <v>440</v>
      </c>
      <c r="O502" s="15" t="s">
        <v>1066</v>
      </c>
      <c r="P502" s="4">
        <v>5.9125964010282799E-2</v>
      </c>
      <c r="Q502" s="4">
        <v>9.1719498105764406E-5</v>
      </c>
      <c r="R502" s="4">
        <v>5.4230037440426299E-6</v>
      </c>
      <c r="S502" s="4">
        <v>3.4619093447152199E-5</v>
      </c>
      <c r="T502" t="s">
        <v>440</v>
      </c>
    </row>
    <row r="503" spans="1:20" x14ac:dyDescent="0.35">
      <c r="A503" s="15" t="s">
        <v>1067</v>
      </c>
      <c r="B503" s="4">
        <v>3.8793103448275898E-2</v>
      </c>
      <c r="C503" s="4">
        <v>7.0042257056582107E-5</v>
      </c>
      <c r="D503" s="4">
        <v>2.7171565237467201E-6</v>
      </c>
      <c r="E503" s="4">
        <v>2.00355246681724E-5</v>
      </c>
      <c r="F503" s="8" t="s">
        <v>438</v>
      </c>
      <c r="H503" s="83" t="s">
        <v>818</v>
      </c>
      <c r="I503" s="2">
        <v>-2.9538440564072501</v>
      </c>
      <c r="J503" s="2">
        <v>-0.163489575548213</v>
      </c>
      <c r="K503" s="2">
        <v>-0.16360256814153201</v>
      </c>
      <c r="L503" s="2">
        <v>-1.8606730875961599</v>
      </c>
      <c r="M503" t="s">
        <v>440</v>
      </c>
      <c r="O503" s="15" t="s">
        <v>713</v>
      </c>
      <c r="P503" s="4">
        <v>7.4550128534704399E-2</v>
      </c>
      <c r="Q503" s="4">
        <v>7.1735592385463196E-5</v>
      </c>
      <c r="R503" s="4">
        <v>5.3478976328494402E-6</v>
      </c>
      <c r="S503" s="4">
        <v>3.4139634902668301E-5</v>
      </c>
      <c r="T503" t="s">
        <v>438</v>
      </c>
    </row>
    <row r="504" spans="1:20" x14ac:dyDescent="0.35">
      <c r="A504" s="15" t="s">
        <v>1068</v>
      </c>
      <c r="B504" s="4">
        <v>3.6637931034482797E-2</v>
      </c>
      <c r="C504" s="4">
        <v>7.2367052391674393E-5</v>
      </c>
      <c r="D504" s="4">
        <v>2.65137907469497E-6</v>
      </c>
      <c r="E504" s="4">
        <v>1.9550500823735E-5</v>
      </c>
      <c r="F504" s="8" t="s">
        <v>448</v>
      </c>
      <c r="H504" s="83" t="s">
        <v>981</v>
      </c>
      <c r="I504" s="2">
        <v>-2.9617862049060601</v>
      </c>
      <c r="J504" s="2">
        <v>-0.16387260081911501</v>
      </c>
      <c r="K504" s="2">
        <v>-0.16398155689556701</v>
      </c>
      <c r="L504" s="2">
        <v>-1.8649833755280201</v>
      </c>
      <c r="M504" t="s">
        <v>440</v>
      </c>
      <c r="O504" s="15" t="s">
        <v>1069</v>
      </c>
      <c r="P504" s="4">
        <v>6.1696658097686402E-2</v>
      </c>
      <c r="Q504" s="4">
        <v>8.5857601571314303E-5</v>
      </c>
      <c r="R504" s="4">
        <v>5.2971270892327604E-6</v>
      </c>
      <c r="S504" s="4">
        <v>3.3815528507617499E-5</v>
      </c>
      <c r="T504" t="s">
        <v>438</v>
      </c>
    </row>
    <row r="505" spans="1:20" x14ac:dyDescent="0.35">
      <c r="A505" s="15" t="s">
        <v>936</v>
      </c>
      <c r="B505" s="4">
        <v>4.52586206896552E-2</v>
      </c>
      <c r="C505" s="4">
        <v>5.73006975632909E-5</v>
      </c>
      <c r="D505" s="4">
        <v>2.5933505362696298E-6</v>
      </c>
      <c r="E505" s="4">
        <v>1.9122615200320199E-5</v>
      </c>
      <c r="F505" s="8" t="s">
        <v>448</v>
      </c>
      <c r="H505" s="83" t="s">
        <v>924</v>
      </c>
      <c r="I505" s="2">
        <v>-2.9697283534048702</v>
      </c>
      <c r="J505" s="2">
        <v>-0.16425562609001701</v>
      </c>
      <c r="K505" s="2">
        <v>-0.16436054564960301</v>
      </c>
      <c r="L505" s="2">
        <v>-1.86929366345988</v>
      </c>
      <c r="M505" t="s">
        <v>440</v>
      </c>
      <c r="O505" s="15" t="s">
        <v>867</v>
      </c>
      <c r="P505" s="4">
        <v>6.6838046272493595E-2</v>
      </c>
      <c r="Q505" s="4">
        <v>7.6821886631759495E-5</v>
      </c>
      <c r="R505" s="4">
        <v>5.1346248134338004E-6</v>
      </c>
      <c r="S505" s="4">
        <v>3.2778154805370098E-5</v>
      </c>
      <c r="T505" t="s">
        <v>440</v>
      </c>
    </row>
    <row r="506" spans="1:20" x14ac:dyDescent="0.35">
      <c r="A506" s="15" t="s">
        <v>1044</v>
      </c>
      <c r="B506" s="4">
        <v>4.9568965517241402E-2</v>
      </c>
      <c r="C506" s="4">
        <v>5.22372804100542E-5</v>
      </c>
      <c r="D506" s="4">
        <v>2.5893479513604501E-6</v>
      </c>
      <c r="E506" s="4">
        <v>1.90931012993051E-5</v>
      </c>
      <c r="F506" s="8" t="s">
        <v>438</v>
      </c>
      <c r="H506" s="83" t="s">
        <v>937</v>
      </c>
      <c r="I506" s="2">
        <v>-2.97767050190369</v>
      </c>
      <c r="J506" s="2">
        <v>-0.16463865136091799</v>
      </c>
      <c r="K506" s="2">
        <v>-0.164739534403638</v>
      </c>
      <c r="L506" s="2">
        <v>-1.87360395139174</v>
      </c>
      <c r="M506" t="s">
        <v>440</v>
      </c>
      <c r="O506" s="15" t="s">
        <v>981</v>
      </c>
      <c r="P506" s="4">
        <v>5.9125964010282799E-2</v>
      </c>
      <c r="Q506" s="4">
        <v>8.6000044394083993E-5</v>
      </c>
      <c r="R506" s="4">
        <v>5.0848355297273299E-6</v>
      </c>
      <c r="S506" s="4">
        <v>3.2460312527058097E-5</v>
      </c>
      <c r="T506" t="s">
        <v>440</v>
      </c>
    </row>
    <row r="507" spans="1:20" x14ac:dyDescent="0.35">
      <c r="A507" s="15" t="s">
        <v>1070</v>
      </c>
      <c r="B507" s="4">
        <v>3.2327586206896602E-2</v>
      </c>
      <c r="C507" s="4">
        <v>7.9871212159346198E-5</v>
      </c>
      <c r="D507" s="4">
        <v>2.5820434965305902E-6</v>
      </c>
      <c r="E507" s="4">
        <v>1.9039240366505601E-5</v>
      </c>
      <c r="F507" s="8" t="s">
        <v>438</v>
      </c>
      <c r="H507" s="83" t="s">
        <v>848</v>
      </c>
      <c r="I507" s="2">
        <v>-2.9856126504025</v>
      </c>
      <c r="J507" s="2">
        <v>-0.16502167663181999</v>
      </c>
      <c r="K507" s="2">
        <v>-0.165118523157674</v>
      </c>
      <c r="L507" s="2">
        <v>-1.8779142393235999</v>
      </c>
      <c r="M507" t="s">
        <v>440</v>
      </c>
      <c r="O507" s="15" t="s">
        <v>1070</v>
      </c>
      <c r="P507" s="4">
        <v>5.3984575835475598E-2</v>
      </c>
      <c r="Q507" s="4">
        <v>8.8631665423233102E-5</v>
      </c>
      <c r="R507" s="4">
        <v>4.7847428634650298E-6</v>
      </c>
      <c r="S507" s="4">
        <v>3.0544596339778601E-5</v>
      </c>
      <c r="T507" t="s">
        <v>438</v>
      </c>
    </row>
    <row r="508" spans="1:20" x14ac:dyDescent="0.35">
      <c r="A508" s="15" t="s">
        <v>1071</v>
      </c>
      <c r="B508" s="4">
        <v>3.6637931034482797E-2</v>
      </c>
      <c r="C508" s="4">
        <v>6.9211228258106506E-5</v>
      </c>
      <c r="D508" s="4">
        <v>2.5357562077323502E-6</v>
      </c>
      <c r="E508" s="4">
        <v>1.8697931314769001E-5</v>
      </c>
      <c r="F508" s="8" t="s">
        <v>438</v>
      </c>
      <c r="H508" s="83" t="s">
        <v>1044</v>
      </c>
      <c r="I508" s="2">
        <v>-2.99355479890131</v>
      </c>
      <c r="J508" s="2">
        <v>-0.165404701902722</v>
      </c>
      <c r="K508" s="2">
        <v>-0.16549751191171</v>
      </c>
      <c r="L508" s="2">
        <v>-1.8822245272554601</v>
      </c>
      <c r="M508" t="s">
        <v>448</v>
      </c>
      <c r="O508" s="15" t="s">
        <v>1072</v>
      </c>
      <c r="P508" s="4">
        <v>4.8843187660668398E-2</v>
      </c>
      <c r="Q508" s="4">
        <v>9.7914918103612501E-5</v>
      </c>
      <c r="R508" s="4">
        <v>4.7824767197137196E-6</v>
      </c>
      <c r="S508" s="4">
        <v>3.05301298474076E-5</v>
      </c>
      <c r="T508" t="s">
        <v>438</v>
      </c>
    </row>
    <row r="509" spans="1:20" x14ac:dyDescent="0.35">
      <c r="A509" s="15" t="s">
        <v>829</v>
      </c>
      <c r="B509" s="4">
        <v>3.2327586206896602E-2</v>
      </c>
      <c r="C509" s="4">
        <v>7.8355592662556406E-5</v>
      </c>
      <c r="D509" s="4">
        <v>2.5330471765912601E-6</v>
      </c>
      <c r="E509" s="4">
        <v>1.8677955704317599E-5</v>
      </c>
      <c r="F509" s="8" t="s">
        <v>448</v>
      </c>
      <c r="H509" s="83" t="s">
        <v>945</v>
      </c>
      <c r="I509" s="2">
        <v>-3.0014969474001201</v>
      </c>
      <c r="J509" s="2">
        <v>-0.165787727173623</v>
      </c>
      <c r="K509" s="2">
        <v>-0.165876500665745</v>
      </c>
      <c r="L509" s="2">
        <v>-1.88653481518732</v>
      </c>
      <c r="M509" t="s">
        <v>440</v>
      </c>
      <c r="O509" s="15" t="s">
        <v>905</v>
      </c>
      <c r="P509" s="4">
        <v>3.8560411311053998E-2</v>
      </c>
      <c r="Q509" s="4">
        <v>1.19206497232339E-4</v>
      </c>
      <c r="R509" s="4">
        <v>4.5966515642289899E-6</v>
      </c>
      <c r="S509" s="4">
        <v>2.9343868740797798E-5</v>
      </c>
      <c r="T509" t="s">
        <v>438</v>
      </c>
    </row>
    <row r="510" spans="1:20" x14ac:dyDescent="0.35">
      <c r="A510" s="15" t="s">
        <v>930</v>
      </c>
      <c r="B510" s="4">
        <v>3.4482758620689703E-2</v>
      </c>
      <c r="C510" s="4">
        <v>7.2878305115952797E-5</v>
      </c>
      <c r="D510" s="4">
        <v>2.51304500399837E-6</v>
      </c>
      <c r="E510" s="4">
        <v>1.8530465481027299E-5</v>
      </c>
      <c r="F510" s="8" t="s">
        <v>448</v>
      </c>
      <c r="H510" s="83" t="s">
        <v>495</v>
      </c>
      <c r="I510" s="2">
        <v>-3.0094390958989301</v>
      </c>
      <c r="J510" s="2">
        <v>-0.16617075244452501</v>
      </c>
      <c r="K510" s="2">
        <v>-0.16625548941978099</v>
      </c>
      <c r="L510" s="2">
        <v>-1.89084510311918</v>
      </c>
      <c r="M510" t="s">
        <v>448</v>
      </c>
      <c r="O510" s="15" t="s">
        <v>886</v>
      </c>
      <c r="P510" s="4">
        <v>5.3984575835475598E-2</v>
      </c>
      <c r="Q510" s="4">
        <v>8.4600689845833597E-5</v>
      </c>
      <c r="R510" s="4">
        <v>4.5671323567159503E-6</v>
      </c>
      <c r="S510" s="4">
        <v>2.9155425536327802E-5</v>
      </c>
      <c r="T510" t="s">
        <v>438</v>
      </c>
    </row>
    <row r="511" spans="1:20" x14ac:dyDescent="0.35">
      <c r="A511" s="15" t="s">
        <v>1073</v>
      </c>
      <c r="B511" s="4">
        <v>3.4482758620689703E-2</v>
      </c>
      <c r="C511" s="4">
        <v>7.1936035678699494E-5</v>
      </c>
      <c r="D511" s="4">
        <v>2.4805529544379099E-6</v>
      </c>
      <c r="E511" s="4">
        <v>1.82908785250317E-5</v>
      </c>
      <c r="F511" s="8" t="s">
        <v>438</v>
      </c>
      <c r="H511" s="83" t="s">
        <v>838</v>
      </c>
      <c r="I511" s="2">
        <v>-3.0173812443977401</v>
      </c>
      <c r="J511" s="2">
        <v>-0.16655377771542701</v>
      </c>
      <c r="K511" s="2">
        <v>-0.16663447817381699</v>
      </c>
      <c r="L511" s="2">
        <v>-1.8951553910510399</v>
      </c>
      <c r="M511" t="s">
        <v>448</v>
      </c>
      <c r="O511" s="15" t="s">
        <v>851</v>
      </c>
      <c r="P511" s="4">
        <v>5.9125964010282799E-2</v>
      </c>
      <c r="Q511" s="4">
        <v>7.6695347621788597E-5</v>
      </c>
      <c r="R511" s="4">
        <v>4.5346863632419996E-6</v>
      </c>
      <c r="S511" s="4">
        <v>2.8948298465597999E-5</v>
      </c>
      <c r="T511" t="s">
        <v>440</v>
      </c>
    </row>
    <row r="512" spans="1:20" x14ac:dyDescent="0.35">
      <c r="A512" s="15" t="s">
        <v>970</v>
      </c>
      <c r="B512" s="4">
        <v>4.0948275862068999E-2</v>
      </c>
      <c r="C512" s="4">
        <v>5.9954715968815297E-5</v>
      </c>
      <c r="D512" s="4">
        <v>2.4550422487230402E-6</v>
      </c>
      <c r="E512" s="4">
        <v>1.8102769975087701E-5</v>
      </c>
      <c r="F512" s="8" t="s">
        <v>438</v>
      </c>
      <c r="H512" s="83" t="s">
        <v>1074</v>
      </c>
      <c r="I512" s="2">
        <v>-3.0253233928965502</v>
      </c>
      <c r="J512" s="2">
        <v>-0.16693680298632799</v>
      </c>
      <c r="K512" s="2">
        <v>-0.16701346692785199</v>
      </c>
      <c r="L512" s="2">
        <v>-1.8994656789829001</v>
      </c>
      <c r="M512" t="s">
        <v>440</v>
      </c>
      <c r="O512" s="15" t="s">
        <v>990</v>
      </c>
      <c r="P512" s="4">
        <v>5.1413881748072002E-2</v>
      </c>
      <c r="Q512" s="4">
        <v>8.8157400311930105E-5</v>
      </c>
      <c r="R512" s="4">
        <v>4.5325141548550202E-6</v>
      </c>
      <c r="S512" s="4">
        <v>2.8934431632992899E-5</v>
      </c>
      <c r="T512" t="s">
        <v>438</v>
      </c>
    </row>
    <row r="513" spans="1:20" x14ac:dyDescent="0.35">
      <c r="A513" s="15" t="s">
        <v>967</v>
      </c>
      <c r="B513" s="4">
        <v>4.0948275862068999E-2</v>
      </c>
      <c r="C513" s="4">
        <v>5.96890092227824E-5</v>
      </c>
      <c r="D513" s="4">
        <v>2.4441620155880702E-6</v>
      </c>
      <c r="E513" s="4">
        <v>1.8022542289466399E-5</v>
      </c>
      <c r="F513" s="8" t="s">
        <v>438</v>
      </c>
      <c r="H513" s="83" t="s">
        <v>1075</v>
      </c>
      <c r="I513" s="2">
        <v>-3.0332655413953602</v>
      </c>
      <c r="J513" s="2">
        <v>-0.16731982825722999</v>
      </c>
      <c r="K513" s="2">
        <v>-0.16739245568188801</v>
      </c>
      <c r="L513" s="2">
        <v>-1.90377596691476</v>
      </c>
      <c r="M513" t="s">
        <v>440</v>
      </c>
      <c r="O513" s="15" t="s">
        <v>959</v>
      </c>
      <c r="P513" s="4">
        <v>5.9125964010282799E-2</v>
      </c>
      <c r="Q513" s="4">
        <v>7.5418153986179997E-5</v>
      </c>
      <c r="R513" s="4">
        <v>4.4591710583088403E-6</v>
      </c>
      <c r="S513" s="4">
        <v>2.8466227731082501E-5</v>
      </c>
      <c r="T513" t="s">
        <v>440</v>
      </c>
    </row>
    <row r="514" spans="1:20" x14ac:dyDescent="0.35">
      <c r="A514" s="15" t="s">
        <v>953</v>
      </c>
      <c r="B514" s="4">
        <v>3.4482758620689703E-2</v>
      </c>
      <c r="C514" s="4">
        <v>7.0211245113006493E-5</v>
      </c>
      <c r="D514" s="4">
        <v>2.4210774176898801E-6</v>
      </c>
      <c r="E514" s="4">
        <v>1.7852323155381999E-5</v>
      </c>
      <c r="F514" s="8" t="s">
        <v>438</v>
      </c>
      <c r="H514" s="83" t="s">
        <v>985</v>
      </c>
      <c r="I514" s="2">
        <v>-3.0412076898941698</v>
      </c>
      <c r="J514" s="2">
        <v>-0.167702853528132</v>
      </c>
      <c r="K514" s="2">
        <v>-0.16777144443592301</v>
      </c>
      <c r="L514" s="2">
        <v>-1.90808625484662</v>
      </c>
      <c r="M514" t="s">
        <v>440</v>
      </c>
      <c r="O514" s="15" t="s">
        <v>1076</v>
      </c>
      <c r="P514" s="4">
        <v>5.6555269922879202E-2</v>
      </c>
      <c r="Q514" s="4">
        <v>7.8695968907464397E-5</v>
      </c>
      <c r="R514" s="4">
        <v>4.4506717634041598E-6</v>
      </c>
      <c r="S514" s="4">
        <v>2.84119703677414E-5</v>
      </c>
      <c r="T514" t="s">
        <v>438</v>
      </c>
    </row>
    <row r="515" spans="1:20" x14ac:dyDescent="0.35">
      <c r="A515" s="15" t="s">
        <v>1047</v>
      </c>
      <c r="B515" s="4">
        <v>3.0172413793103401E-2</v>
      </c>
      <c r="C515" s="4">
        <v>7.95791276110825E-5</v>
      </c>
      <c r="D515" s="4">
        <v>2.40109436757577E-6</v>
      </c>
      <c r="E515" s="4">
        <v>1.77049739357078E-5</v>
      </c>
      <c r="F515" s="8" t="s">
        <v>438</v>
      </c>
      <c r="H515" s="83" t="s">
        <v>571</v>
      </c>
      <c r="I515" s="2">
        <v>-3.0491498383929798</v>
      </c>
      <c r="J515" s="2">
        <v>-0.168085878799033</v>
      </c>
      <c r="K515" s="2">
        <v>-0.16815043318995901</v>
      </c>
      <c r="L515" s="2">
        <v>-1.9123965427784799</v>
      </c>
      <c r="M515" t="s">
        <v>448</v>
      </c>
      <c r="O515" s="15" t="s">
        <v>1077</v>
      </c>
      <c r="P515" s="4">
        <v>4.6272493573264802E-2</v>
      </c>
      <c r="Q515" s="4">
        <v>9.2240333307802295E-5</v>
      </c>
      <c r="R515" s="4">
        <v>4.26819023018108E-6</v>
      </c>
      <c r="S515" s="4">
        <v>2.7247054105611002E-5</v>
      </c>
      <c r="T515" t="s">
        <v>440</v>
      </c>
    </row>
    <row r="516" spans="1:20" x14ac:dyDescent="0.35">
      <c r="A516" s="15" t="s">
        <v>1017</v>
      </c>
      <c r="B516" s="4">
        <v>3.2327586206896602E-2</v>
      </c>
      <c r="C516" s="4">
        <v>7.4051061654802194E-5</v>
      </c>
      <c r="D516" s="4">
        <v>2.3938920793578302E-6</v>
      </c>
      <c r="E516" s="4">
        <v>1.7651866349892698E-5</v>
      </c>
      <c r="F516" s="8" t="s">
        <v>448</v>
      </c>
      <c r="H516" s="83" t="s">
        <v>1078</v>
      </c>
      <c r="I516" s="2">
        <v>-3.0570919868917898</v>
      </c>
      <c r="J516" s="2">
        <v>-0.168468904069935</v>
      </c>
      <c r="K516" s="2">
        <v>-0.16852942194399501</v>
      </c>
      <c r="L516" s="2">
        <v>-1.9167068307103501</v>
      </c>
      <c r="M516" t="s">
        <v>440</v>
      </c>
      <c r="O516" s="15" t="s">
        <v>956</v>
      </c>
      <c r="P516" s="4">
        <v>5.1413881748072002E-2</v>
      </c>
      <c r="Q516" s="4">
        <v>8.2980232988539996E-5</v>
      </c>
      <c r="R516" s="4">
        <v>4.2663358863002597E-6</v>
      </c>
      <c r="S516" s="4">
        <v>2.72352164401542E-5</v>
      </c>
      <c r="T516" t="s">
        <v>438</v>
      </c>
    </row>
    <row r="517" spans="1:20" x14ac:dyDescent="0.35">
      <c r="A517" s="15" t="s">
        <v>609</v>
      </c>
      <c r="B517" s="4">
        <v>3.4482758620689703E-2</v>
      </c>
      <c r="C517" s="4">
        <v>6.9068838552618006E-5</v>
      </c>
      <c r="D517" s="4">
        <v>2.38168408802131E-6</v>
      </c>
      <c r="E517" s="4">
        <v>1.7561848160129302E-5</v>
      </c>
      <c r="F517" s="8" t="s">
        <v>448</v>
      </c>
      <c r="H517" s="83" t="s">
        <v>1011</v>
      </c>
      <c r="I517" s="2">
        <v>-3.0650341353905999</v>
      </c>
      <c r="J517" s="2">
        <v>-0.16885192934083701</v>
      </c>
      <c r="K517" s="2">
        <v>-0.16890841069803</v>
      </c>
      <c r="L517" s="2">
        <v>-1.92101711864221</v>
      </c>
      <c r="M517" t="s">
        <v>440</v>
      </c>
      <c r="O517" s="15" t="s">
        <v>964</v>
      </c>
      <c r="P517" s="4">
        <v>4.3701799485861198E-2</v>
      </c>
      <c r="Q517" s="4">
        <v>9.7116548290742001E-5</v>
      </c>
      <c r="R517" s="4">
        <v>4.2441679201609596E-6</v>
      </c>
      <c r="S517" s="4">
        <v>2.7093701713716301E-5</v>
      </c>
      <c r="T517" t="s">
        <v>440</v>
      </c>
    </row>
    <row r="518" spans="1:20" x14ac:dyDescent="0.35">
      <c r="A518" s="15" t="s">
        <v>934</v>
      </c>
      <c r="B518" s="4">
        <v>3.6637931034482797E-2</v>
      </c>
      <c r="C518" s="4">
        <v>6.4557464532833802E-5</v>
      </c>
      <c r="D518" s="4">
        <v>2.3652519333150298E-6</v>
      </c>
      <c r="E518" s="4">
        <v>1.7440682214004498E-5</v>
      </c>
      <c r="F518" s="8" t="s">
        <v>438</v>
      </c>
      <c r="H518" s="83" t="s">
        <v>466</v>
      </c>
      <c r="I518" s="2">
        <v>-3.0729762838894099</v>
      </c>
      <c r="J518" s="2">
        <v>-0.16923495461173799</v>
      </c>
      <c r="K518" s="2">
        <v>-0.169287399452066</v>
      </c>
      <c r="L518" s="2">
        <v>-1.92532740657407</v>
      </c>
      <c r="M518" t="s">
        <v>448</v>
      </c>
      <c r="O518" s="15" t="s">
        <v>1079</v>
      </c>
      <c r="P518" s="4">
        <v>3.8560411311053998E-2</v>
      </c>
      <c r="Q518" s="4">
        <v>1.0848824443511901E-4</v>
      </c>
      <c r="R518" s="4">
        <v>4.1833513278323697E-6</v>
      </c>
      <c r="S518" s="4">
        <v>2.6705463867619699E-5</v>
      </c>
      <c r="T518" t="s">
        <v>438</v>
      </c>
    </row>
    <row r="519" spans="1:20" x14ac:dyDescent="0.35">
      <c r="A519" s="15" t="s">
        <v>1033</v>
      </c>
      <c r="B519" s="4">
        <v>4.0948275862068999E-2</v>
      </c>
      <c r="C519" s="4">
        <v>5.6458283237503899E-5</v>
      </c>
      <c r="D519" s="4">
        <v>2.3118693567081302E-6</v>
      </c>
      <c r="E519" s="4">
        <v>1.7047054566457999E-5</v>
      </c>
      <c r="F519" s="8" t="s">
        <v>448</v>
      </c>
      <c r="H519" s="83" t="s">
        <v>1080</v>
      </c>
      <c r="I519" s="2">
        <v>-3.0809184323882199</v>
      </c>
      <c r="J519" s="2">
        <v>-0.16961797988263999</v>
      </c>
      <c r="K519" s="2">
        <v>-0.169666388206102</v>
      </c>
      <c r="L519" s="2">
        <v>-1.9296376945059299</v>
      </c>
      <c r="M519" t="s">
        <v>440</v>
      </c>
      <c r="O519" s="15" t="s">
        <v>1016</v>
      </c>
      <c r="P519" s="4">
        <v>3.5989717223650401E-2</v>
      </c>
      <c r="Q519" s="4">
        <v>1.0725006306058301E-4</v>
      </c>
      <c r="R519" s="4">
        <v>3.8598994417690399E-6</v>
      </c>
      <c r="S519" s="4">
        <v>2.4640628289811898E-5</v>
      </c>
      <c r="T519" t="s">
        <v>438</v>
      </c>
    </row>
    <row r="520" spans="1:20" x14ac:dyDescent="0.35">
      <c r="A520" s="15" t="s">
        <v>993</v>
      </c>
      <c r="B520" s="4">
        <v>4.31034482758621E-2</v>
      </c>
      <c r="C520" s="4">
        <v>5.3128572260327297E-5</v>
      </c>
      <c r="D520" s="4">
        <v>2.2900246663934201E-6</v>
      </c>
      <c r="E520" s="4">
        <v>1.68859781515205E-5</v>
      </c>
      <c r="F520" s="8" t="s">
        <v>448</v>
      </c>
      <c r="H520" s="83" t="s">
        <v>1066</v>
      </c>
      <c r="I520" s="2">
        <v>-3.08886058088703</v>
      </c>
      <c r="J520" s="2">
        <v>-0.170001005153542</v>
      </c>
      <c r="K520" s="2">
        <v>-0.170045376960137</v>
      </c>
      <c r="L520" s="2">
        <v>-1.9339479824377901</v>
      </c>
      <c r="M520" t="s">
        <v>440</v>
      </c>
      <c r="O520" s="15" t="s">
        <v>1081</v>
      </c>
      <c r="P520" s="4">
        <v>4.6272493573264802E-2</v>
      </c>
      <c r="Q520" s="4">
        <v>8.3070549292879495E-5</v>
      </c>
      <c r="R520" s="4">
        <v>3.8438814582823398E-6</v>
      </c>
      <c r="S520" s="4">
        <v>2.453837350753E-5</v>
      </c>
      <c r="T520" t="s">
        <v>438</v>
      </c>
    </row>
    <row r="521" spans="1:20" x14ac:dyDescent="0.35">
      <c r="A521" s="15" t="s">
        <v>1066</v>
      </c>
      <c r="B521" s="4">
        <v>3.4482758620689703E-2</v>
      </c>
      <c r="C521" s="4">
        <v>6.3948420709720294E-5</v>
      </c>
      <c r="D521" s="4">
        <v>2.2051179555076E-6</v>
      </c>
      <c r="E521" s="4">
        <v>1.6259900674724799E-5</v>
      </c>
      <c r="F521" s="8" t="s">
        <v>438</v>
      </c>
      <c r="H521" s="83" t="s">
        <v>1050</v>
      </c>
      <c r="I521" s="2">
        <v>-3.09680272938584</v>
      </c>
      <c r="J521" s="2">
        <v>-0.170384030424443</v>
      </c>
      <c r="K521" s="2">
        <v>-0.17042436571417299</v>
      </c>
      <c r="L521" s="2">
        <v>-1.93825827036965</v>
      </c>
      <c r="M521" t="s">
        <v>448</v>
      </c>
      <c r="O521" s="15" t="s">
        <v>927</v>
      </c>
      <c r="P521" s="4">
        <v>5.1413881748072002E-2</v>
      </c>
      <c r="Q521" s="4">
        <v>7.40334206300415E-5</v>
      </c>
      <c r="R521" s="4">
        <v>3.8063455336782301E-6</v>
      </c>
      <c r="S521" s="4">
        <v>2.42987535952402E-5</v>
      </c>
      <c r="T521" t="s">
        <v>438</v>
      </c>
    </row>
    <row r="522" spans="1:20" x14ac:dyDescent="0.35">
      <c r="A522" s="15" t="s">
        <v>1001</v>
      </c>
      <c r="B522" s="4">
        <v>2.80172413793103E-2</v>
      </c>
      <c r="C522" s="4">
        <v>7.7078081387304295E-5</v>
      </c>
      <c r="D522" s="4">
        <v>2.1595152112822302E-6</v>
      </c>
      <c r="E522" s="4">
        <v>1.5923639256260898E-5</v>
      </c>
      <c r="F522" s="8" t="s">
        <v>438</v>
      </c>
      <c r="H522" s="83" t="s">
        <v>968</v>
      </c>
      <c r="I522" s="2">
        <v>-3.10474487788465</v>
      </c>
      <c r="J522" s="2">
        <v>-0.170767055695345</v>
      </c>
      <c r="K522" s="2">
        <v>-0.17080335446820899</v>
      </c>
      <c r="L522" s="2">
        <v>-1.94256855830151</v>
      </c>
      <c r="M522" t="s">
        <v>440</v>
      </c>
      <c r="O522" s="15" t="s">
        <v>1082</v>
      </c>
      <c r="P522" s="4">
        <v>5.1413881748072002E-2</v>
      </c>
      <c r="Q522" s="4">
        <v>7.3765415350731506E-5</v>
      </c>
      <c r="R522" s="4">
        <v>3.79256634193992E-6</v>
      </c>
      <c r="S522" s="4">
        <v>2.4210790697014499E-5</v>
      </c>
      <c r="T522" t="s">
        <v>440</v>
      </c>
    </row>
    <row r="523" spans="1:20" x14ac:dyDescent="0.35">
      <c r="A523" s="15" t="s">
        <v>965</v>
      </c>
      <c r="B523" s="4">
        <v>2.5862068965517199E-2</v>
      </c>
      <c r="C523" s="4">
        <v>8.3194498122288402E-5</v>
      </c>
      <c r="D523" s="4">
        <v>2.1515818479902198E-6</v>
      </c>
      <c r="E523" s="4">
        <v>1.5865140934743701E-5</v>
      </c>
      <c r="F523" s="8" t="s">
        <v>438</v>
      </c>
      <c r="H523" s="83" t="s">
        <v>744</v>
      </c>
      <c r="I523" s="2">
        <v>-3.1126870263834601</v>
      </c>
      <c r="J523" s="2">
        <v>-0.17115008096624701</v>
      </c>
      <c r="K523" s="2">
        <v>-0.17118234322224399</v>
      </c>
      <c r="L523" s="2">
        <v>-1.9468788462333699</v>
      </c>
      <c r="M523" t="s">
        <v>440</v>
      </c>
      <c r="O523" s="15" t="s">
        <v>1083</v>
      </c>
      <c r="P523" s="4">
        <v>3.3419023136246798E-2</v>
      </c>
      <c r="Q523" s="4">
        <v>1.12702418258735E-4</v>
      </c>
      <c r="R523" s="4">
        <v>3.7664047232996099E-6</v>
      </c>
      <c r="S523" s="4">
        <v>2.4043781496360301E-5</v>
      </c>
      <c r="T523" t="s">
        <v>438</v>
      </c>
    </row>
    <row r="524" spans="1:20" x14ac:dyDescent="0.35">
      <c r="A524" s="15" t="s">
        <v>851</v>
      </c>
      <c r="B524" s="4">
        <v>3.4482758620689703E-2</v>
      </c>
      <c r="C524" s="4">
        <v>6.2119571674777496E-5</v>
      </c>
      <c r="D524" s="4">
        <v>2.1420541956819799E-6</v>
      </c>
      <c r="E524" s="4">
        <v>1.5794886788108001E-5</v>
      </c>
      <c r="F524" s="8" t="s">
        <v>448</v>
      </c>
      <c r="H524" s="83" t="s">
        <v>1084</v>
      </c>
      <c r="I524" s="2">
        <v>-3.1206291748822701</v>
      </c>
      <c r="J524" s="2">
        <v>-0.17153310623714799</v>
      </c>
      <c r="K524" s="2">
        <v>-0.17156133197628001</v>
      </c>
      <c r="L524" s="2">
        <v>-1.9511891341652301</v>
      </c>
      <c r="M524" t="s">
        <v>448</v>
      </c>
      <c r="O524" s="15" t="s">
        <v>929</v>
      </c>
      <c r="P524" s="4">
        <v>4.1131105398457601E-2</v>
      </c>
      <c r="Q524" s="4">
        <v>8.9794476346196796E-5</v>
      </c>
      <c r="R524" s="4">
        <v>3.6933460707947298E-6</v>
      </c>
      <c r="S524" s="4">
        <v>2.3577393413746799E-5</v>
      </c>
      <c r="T524" t="s">
        <v>438</v>
      </c>
    </row>
    <row r="525" spans="1:20" x14ac:dyDescent="0.35">
      <c r="A525" s="15" t="s">
        <v>765</v>
      </c>
      <c r="B525" s="4">
        <v>2.80172413793103E-2</v>
      </c>
      <c r="C525" s="4">
        <v>7.4779286576422894E-5</v>
      </c>
      <c r="D525" s="4">
        <v>2.0951093221842599E-6</v>
      </c>
      <c r="E525" s="4">
        <v>1.5448728897391099E-5</v>
      </c>
      <c r="F525" s="8" t="s">
        <v>448</v>
      </c>
      <c r="H525" s="83" t="s">
        <v>1071</v>
      </c>
      <c r="I525" s="2">
        <v>-3.1285713233810801</v>
      </c>
      <c r="J525" s="2">
        <v>-0.17191613150804999</v>
      </c>
      <c r="K525" s="2">
        <v>-0.17194032073031501</v>
      </c>
      <c r="L525" s="2">
        <v>-1.95549942209709</v>
      </c>
      <c r="M525" t="s">
        <v>440</v>
      </c>
      <c r="O525" s="15" t="s">
        <v>1085</v>
      </c>
      <c r="P525" s="4">
        <v>5.1413881748072002E-2</v>
      </c>
      <c r="Q525" s="4">
        <v>7.1805248177475594E-5</v>
      </c>
      <c r="R525" s="4">
        <v>3.69178653868769E-6</v>
      </c>
      <c r="S525" s="4">
        <v>2.3567437752586401E-5</v>
      </c>
      <c r="T525" t="s">
        <v>440</v>
      </c>
    </row>
    <row r="526" spans="1:20" x14ac:dyDescent="0.35">
      <c r="A526" s="15" t="s">
        <v>857</v>
      </c>
      <c r="B526" s="4">
        <v>3.2327586206896602E-2</v>
      </c>
      <c r="C526" s="4">
        <v>6.08805320493926E-5</v>
      </c>
      <c r="D526" s="4">
        <v>1.9681206481484698E-6</v>
      </c>
      <c r="E526" s="4">
        <v>1.4512351221321801E-5</v>
      </c>
      <c r="F526" s="8" t="s">
        <v>448</v>
      </c>
      <c r="H526" s="83" t="s">
        <v>735</v>
      </c>
      <c r="I526" s="2">
        <v>-3.1365134718798902</v>
      </c>
      <c r="J526" s="2">
        <v>-0.172299156778952</v>
      </c>
      <c r="K526" s="2">
        <v>-0.17231930948435101</v>
      </c>
      <c r="L526" s="2">
        <v>-1.95980971002895</v>
      </c>
      <c r="M526" t="s">
        <v>440</v>
      </c>
      <c r="O526" s="15" t="s">
        <v>1043</v>
      </c>
      <c r="P526" s="4">
        <v>4.8843187660668398E-2</v>
      </c>
      <c r="Q526" s="4">
        <v>7.4645378321232104E-5</v>
      </c>
      <c r="R526" s="4">
        <v>3.64591822134552E-6</v>
      </c>
      <c r="S526" s="4">
        <v>2.3274625938455399E-5</v>
      </c>
      <c r="T526" t="s">
        <v>438</v>
      </c>
    </row>
    <row r="527" spans="1:20" x14ac:dyDescent="0.35">
      <c r="A527" s="15" t="s">
        <v>1086</v>
      </c>
      <c r="B527" s="4">
        <v>2.3706896551724099E-2</v>
      </c>
      <c r="C527" s="4">
        <v>8.1969768767471395E-5</v>
      </c>
      <c r="D527" s="4">
        <v>1.9432488285391898E-6</v>
      </c>
      <c r="E527" s="4">
        <v>1.43289536323463E-5</v>
      </c>
      <c r="F527" s="8" t="s">
        <v>438</v>
      </c>
      <c r="H527" s="83" t="s">
        <v>1087</v>
      </c>
      <c r="I527" s="2">
        <v>-3.1444556203787002</v>
      </c>
      <c r="J527" s="2">
        <v>-0.172682182049853</v>
      </c>
      <c r="K527" s="2">
        <v>-0.172698298238387</v>
      </c>
      <c r="L527" s="2">
        <v>-1.9641199979608099</v>
      </c>
      <c r="M527" t="s">
        <v>448</v>
      </c>
      <c r="O527" s="15" t="s">
        <v>975</v>
      </c>
      <c r="P527" s="4">
        <v>3.5989717223650401E-2</v>
      </c>
      <c r="Q527" s="4">
        <v>9.9893647080987399E-5</v>
      </c>
      <c r="R527" s="4">
        <v>3.5951441108838698E-6</v>
      </c>
      <c r="S527" s="4">
        <v>2.2950496773562399E-5</v>
      </c>
      <c r="T527" t="s">
        <v>438</v>
      </c>
    </row>
    <row r="528" spans="1:20" x14ac:dyDescent="0.35">
      <c r="A528" s="15" t="s">
        <v>1088</v>
      </c>
      <c r="B528" s="4">
        <v>3.0172413793103401E-2</v>
      </c>
      <c r="C528" s="4">
        <v>6.4104790471772601E-5</v>
      </c>
      <c r="D528" s="4">
        <v>1.9341962642345202E-6</v>
      </c>
      <c r="E528" s="4">
        <v>1.42622026469499E-5</v>
      </c>
      <c r="F528" s="8" t="s">
        <v>448</v>
      </c>
      <c r="H528" s="83" t="s">
        <v>793</v>
      </c>
      <c r="I528" s="2">
        <v>-3.1523977688775102</v>
      </c>
      <c r="J528" s="2">
        <v>-0.173065207320755</v>
      </c>
      <c r="K528" s="2">
        <v>-0.173077286992422</v>
      </c>
      <c r="L528" s="2">
        <v>-1.9684302858926701</v>
      </c>
      <c r="M528" t="s">
        <v>440</v>
      </c>
      <c r="O528" s="15" t="s">
        <v>1089</v>
      </c>
      <c r="P528" s="4">
        <v>3.8560411311053998E-2</v>
      </c>
      <c r="Q528" s="4">
        <v>9.0206391372717095E-5</v>
      </c>
      <c r="R528" s="4">
        <v>3.4783955542178799E-6</v>
      </c>
      <c r="S528" s="4">
        <v>2.22052033192697E-5</v>
      </c>
      <c r="T528" t="s">
        <v>438</v>
      </c>
    </row>
    <row r="529" spans="1:20" x14ac:dyDescent="0.35">
      <c r="A529" s="15" t="s">
        <v>859</v>
      </c>
      <c r="B529" s="4">
        <v>3.6637931034482797E-2</v>
      </c>
      <c r="C529" s="4">
        <v>5.13957732047693E-5</v>
      </c>
      <c r="D529" s="4">
        <v>1.88303479414025E-6</v>
      </c>
      <c r="E529" s="4">
        <v>1.38849527950642E-5</v>
      </c>
      <c r="F529" s="8" t="s">
        <v>448</v>
      </c>
      <c r="H529" s="83" t="s">
        <v>1049</v>
      </c>
      <c r="I529" s="2">
        <v>-3.1603399173763198</v>
      </c>
      <c r="J529" s="2">
        <v>-0.17344823259165701</v>
      </c>
      <c r="K529" s="2">
        <v>-0.173456275746458</v>
      </c>
      <c r="L529" s="2">
        <v>-1.9727405738245301</v>
      </c>
      <c r="M529" t="s">
        <v>448</v>
      </c>
      <c r="O529" s="15" t="s">
        <v>1041</v>
      </c>
      <c r="P529" s="4">
        <v>4.1131105398457601E-2</v>
      </c>
      <c r="Q529" s="4">
        <v>8.3739822074400394E-5</v>
      </c>
      <c r="R529" s="4">
        <v>3.4443114477902499E-6</v>
      </c>
      <c r="S529" s="4">
        <v>2.1987618946996901E-5</v>
      </c>
      <c r="T529" t="s">
        <v>438</v>
      </c>
    </row>
    <row r="530" spans="1:20" x14ac:dyDescent="0.35">
      <c r="A530" s="15" t="s">
        <v>1043</v>
      </c>
      <c r="B530" s="4">
        <v>3.2327586206896602E-2</v>
      </c>
      <c r="C530" s="4">
        <v>5.8032433613608503E-5</v>
      </c>
      <c r="D530" s="4">
        <v>1.8760485004399299E-6</v>
      </c>
      <c r="E530" s="4">
        <v>1.38334378902184E-5</v>
      </c>
      <c r="F530" s="8" t="s">
        <v>448</v>
      </c>
      <c r="H530" s="83" t="s">
        <v>643</v>
      </c>
      <c r="I530" s="2">
        <v>-3.1682820658751298</v>
      </c>
      <c r="J530" s="2">
        <v>-0.17383125786255799</v>
      </c>
      <c r="K530" s="2">
        <v>-0.173835264500494</v>
      </c>
      <c r="L530" s="2">
        <v>-1.97705086175639</v>
      </c>
      <c r="M530" t="s">
        <v>440</v>
      </c>
      <c r="O530" s="15" t="s">
        <v>1090</v>
      </c>
      <c r="P530" s="4">
        <v>3.8560411311053998E-2</v>
      </c>
      <c r="Q530" s="4">
        <v>8.71734654461356E-5</v>
      </c>
      <c r="R530" s="4">
        <v>3.3614446830129398E-6</v>
      </c>
      <c r="S530" s="4">
        <v>2.1458618339788999E-5</v>
      </c>
      <c r="T530" t="s">
        <v>438</v>
      </c>
    </row>
    <row r="531" spans="1:20" x14ac:dyDescent="0.35">
      <c r="A531" s="15" t="s">
        <v>629</v>
      </c>
      <c r="B531" s="4">
        <v>3.0172413793103401E-2</v>
      </c>
      <c r="C531" s="4">
        <v>6.2001699662471993E-5</v>
      </c>
      <c r="D531" s="4">
        <v>1.87074093809183E-6</v>
      </c>
      <c r="E531" s="4">
        <v>1.37943014638021E-5</v>
      </c>
      <c r="F531" s="8" t="s">
        <v>438</v>
      </c>
      <c r="H531" s="83" t="s">
        <v>1002</v>
      </c>
      <c r="I531" s="2">
        <v>-3.1762242143739399</v>
      </c>
      <c r="J531" s="2">
        <v>-0.17421428313345999</v>
      </c>
      <c r="K531" s="2">
        <v>-0.17421425325452899</v>
      </c>
      <c r="L531" s="2">
        <v>-1.9813611496882499</v>
      </c>
      <c r="M531" t="s">
        <v>448</v>
      </c>
      <c r="O531" s="15" t="s">
        <v>906</v>
      </c>
      <c r="P531" s="4">
        <v>4.1131105398457601E-2</v>
      </c>
      <c r="Q531" s="4">
        <v>8.0851237443002301E-5</v>
      </c>
      <c r="R531" s="4">
        <v>3.3255007688638499E-6</v>
      </c>
      <c r="S531" s="4">
        <v>2.1229161422273399E-5</v>
      </c>
      <c r="T531" t="s">
        <v>440</v>
      </c>
    </row>
    <row r="532" spans="1:20" x14ac:dyDescent="0.35">
      <c r="A532" s="15" t="s">
        <v>997</v>
      </c>
      <c r="B532" s="4">
        <v>3.2327586206896602E-2</v>
      </c>
      <c r="C532" s="4">
        <v>5.7227877254069903E-5</v>
      </c>
      <c r="D532" s="4">
        <v>1.85003913536864E-6</v>
      </c>
      <c r="E532" s="4">
        <v>1.36416523707111E-5</v>
      </c>
      <c r="F532" s="8" t="s">
        <v>448</v>
      </c>
      <c r="H532" s="83" t="s">
        <v>1091</v>
      </c>
      <c r="I532" s="2">
        <v>-3.1841663628727499</v>
      </c>
      <c r="J532" s="2">
        <v>-0.17459730840436199</v>
      </c>
      <c r="K532" s="2">
        <v>-0.17459324200856499</v>
      </c>
      <c r="L532" s="2">
        <v>-1.9856714376201099</v>
      </c>
      <c r="M532" t="s">
        <v>440</v>
      </c>
      <c r="O532" s="15" t="s">
        <v>1029</v>
      </c>
      <c r="P532" s="4">
        <v>3.5989717223650401E-2</v>
      </c>
      <c r="Q532" s="4">
        <v>9.0369043473172505E-5</v>
      </c>
      <c r="R532" s="4">
        <v>3.2523563203712498E-6</v>
      </c>
      <c r="S532" s="4">
        <v>2.0762225639629399E-5</v>
      </c>
      <c r="T532" t="s">
        <v>438</v>
      </c>
    </row>
    <row r="533" spans="1:20" x14ac:dyDescent="0.35">
      <c r="A533" s="15" t="s">
        <v>904</v>
      </c>
      <c r="B533" s="4">
        <v>3.8793103448275898E-2</v>
      </c>
      <c r="C533" s="4">
        <v>4.65938693836263E-5</v>
      </c>
      <c r="D533" s="4">
        <v>1.8075207950544699E-6</v>
      </c>
      <c r="E533" s="4">
        <v>1.3328134452707801E-5</v>
      </c>
      <c r="F533" s="8" t="s">
        <v>448</v>
      </c>
      <c r="H533" s="83" t="s">
        <v>992</v>
      </c>
      <c r="I533" s="2">
        <v>-3.1921085113715599</v>
      </c>
      <c r="J533" s="2">
        <v>-0.174980333675263</v>
      </c>
      <c r="K533" s="2">
        <v>-0.17497223076259999</v>
      </c>
      <c r="L533" s="2">
        <v>-1.9899817255519801</v>
      </c>
      <c r="M533" t="s">
        <v>448</v>
      </c>
      <c r="O533" s="15" t="s">
        <v>967</v>
      </c>
      <c r="P533" s="4">
        <v>3.5989717223650401E-2</v>
      </c>
      <c r="Q533" s="4">
        <v>9.0105224056700296E-5</v>
      </c>
      <c r="R533" s="4">
        <v>3.2428615341742998E-6</v>
      </c>
      <c r="S533" s="4">
        <v>2.0701613309982099E-5</v>
      </c>
      <c r="T533" t="s">
        <v>438</v>
      </c>
    </row>
    <row r="534" spans="1:20" x14ac:dyDescent="0.35">
      <c r="A534" s="15" t="s">
        <v>910</v>
      </c>
      <c r="B534" s="4">
        <v>4.52586206896552E-2</v>
      </c>
      <c r="C534" s="4">
        <v>3.9736077621610298E-5</v>
      </c>
      <c r="D534" s="4">
        <v>1.79840006477116E-6</v>
      </c>
      <c r="E534" s="4">
        <v>1.3260880831142E-5</v>
      </c>
      <c r="F534" s="8" t="s">
        <v>448</v>
      </c>
      <c r="H534" s="83" t="s">
        <v>885</v>
      </c>
      <c r="I534" s="2">
        <v>-3.20005065987037</v>
      </c>
      <c r="J534" s="2">
        <v>-0.175363358946165</v>
      </c>
      <c r="K534" s="2">
        <v>-0.17535121951663599</v>
      </c>
      <c r="L534" s="2">
        <v>-1.99429201348384</v>
      </c>
      <c r="M534" t="s">
        <v>440</v>
      </c>
      <c r="O534" s="15" t="s">
        <v>857</v>
      </c>
      <c r="P534" s="4">
        <v>5.6555269922879202E-2</v>
      </c>
      <c r="Q534" s="4">
        <v>5.6009294401038702E-5</v>
      </c>
      <c r="R534" s="4">
        <v>3.1676207630407499E-6</v>
      </c>
      <c r="S534" s="4">
        <v>2.02212951302704E-5</v>
      </c>
      <c r="T534" t="s">
        <v>440</v>
      </c>
    </row>
    <row r="535" spans="1:20" x14ac:dyDescent="0.35">
      <c r="A535" s="15" t="s">
        <v>878</v>
      </c>
      <c r="B535" s="4">
        <v>3.2327586206896602E-2</v>
      </c>
      <c r="C535" s="4">
        <v>5.4567750677765698E-5</v>
      </c>
      <c r="D535" s="4">
        <v>1.76404366415191E-6</v>
      </c>
      <c r="E535" s="4">
        <v>1.30075466908005E-5</v>
      </c>
      <c r="F535" s="8" t="s">
        <v>448</v>
      </c>
      <c r="H535" s="83" t="s">
        <v>1062</v>
      </c>
      <c r="I535" s="2">
        <v>-3.20799280836918</v>
      </c>
      <c r="J535" s="2">
        <v>-0.17574638421706701</v>
      </c>
      <c r="K535" s="2">
        <v>-0.17573020827067201</v>
      </c>
      <c r="L535" s="2">
        <v>-1.9986023014156999</v>
      </c>
      <c r="M535" t="s">
        <v>448</v>
      </c>
      <c r="O535" s="15" t="s">
        <v>751</v>
      </c>
      <c r="P535" s="4">
        <v>3.3419023136246798E-2</v>
      </c>
      <c r="Q535" s="4">
        <v>9.3065608774006999E-5</v>
      </c>
      <c r="R535" s="4">
        <v>3.1101617328074299E-6</v>
      </c>
      <c r="S535" s="4">
        <v>1.9854491117048901E-5</v>
      </c>
      <c r="T535" t="s">
        <v>440</v>
      </c>
    </row>
    <row r="536" spans="1:20" x14ac:dyDescent="0.35">
      <c r="A536" s="15" t="s">
        <v>1005</v>
      </c>
      <c r="B536" s="4">
        <v>2.5862068965517199E-2</v>
      </c>
      <c r="C536" s="4">
        <v>6.76218892806544E-5</v>
      </c>
      <c r="D536" s="4">
        <v>1.74884196415485E-6</v>
      </c>
      <c r="E536" s="4">
        <v>1.2895453761067801E-5</v>
      </c>
      <c r="F536" s="8" t="s">
        <v>438</v>
      </c>
      <c r="H536" s="83" t="s">
        <v>1092</v>
      </c>
      <c r="I536" s="2">
        <v>-3.21593495686799</v>
      </c>
      <c r="J536" s="2">
        <v>-0.17612940948796801</v>
      </c>
      <c r="K536" s="2">
        <v>-0.17610919702470701</v>
      </c>
      <c r="L536" s="2">
        <v>-2.0029125893475599</v>
      </c>
      <c r="M536" t="s">
        <v>440</v>
      </c>
      <c r="O536" s="15" t="s">
        <v>1008</v>
      </c>
      <c r="P536" s="4">
        <v>4.8843187660668398E-2</v>
      </c>
      <c r="Q536" s="4">
        <v>6.3452127067280094E-5</v>
      </c>
      <c r="R536" s="4">
        <v>3.0992041498157402E-6</v>
      </c>
      <c r="S536" s="4">
        <v>1.9784540660171299E-5</v>
      </c>
      <c r="T536" t="s">
        <v>440</v>
      </c>
    </row>
    <row r="537" spans="1:20" x14ac:dyDescent="0.35">
      <c r="A537" s="15" t="s">
        <v>902</v>
      </c>
      <c r="B537" s="4">
        <v>3.4482758620689703E-2</v>
      </c>
      <c r="C537" s="4">
        <v>5.0191655975996701E-5</v>
      </c>
      <c r="D537" s="4">
        <v>1.73074675779299E-6</v>
      </c>
      <c r="E537" s="4">
        <v>1.2762024954052001E-5</v>
      </c>
      <c r="F537" s="8" t="s">
        <v>438</v>
      </c>
      <c r="H537" s="83" t="s">
        <v>1069</v>
      </c>
      <c r="I537" s="2">
        <v>-3.2238771053668001</v>
      </c>
      <c r="J537" s="2">
        <v>-0.17651243475886999</v>
      </c>
      <c r="K537" s="2">
        <v>-0.17648818577874301</v>
      </c>
      <c r="L537" s="2">
        <v>-2.0072228772794198</v>
      </c>
      <c r="M537" t="s">
        <v>448</v>
      </c>
      <c r="O537" s="15" t="s">
        <v>1006</v>
      </c>
      <c r="P537" s="4">
        <v>3.8560411311053998E-2</v>
      </c>
      <c r="Q537" s="4">
        <v>8.0009559309993596E-5</v>
      </c>
      <c r="R537" s="4">
        <v>3.0852015158095202E-6</v>
      </c>
      <c r="S537" s="4">
        <v>1.9695151362644099E-5</v>
      </c>
      <c r="T537" t="s">
        <v>440</v>
      </c>
    </row>
    <row r="538" spans="1:20" x14ac:dyDescent="0.35">
      <c r="A538" s="15" t="s">
        <v>1021</v>
      </c>
      <c r="B538" s="4">
        <v>3.2327586206896602E-2</v>
      </c>
      <c r="C538" s="4">
        <v>5.2851418317873097E-5</v>
      </c>
      <c r="D538" s="4">
        <v>1.70855878182779E-6</v>
      </c>
      <c r="E538" s="4">
        <v>1.2598417250225501E-5</v>
      </c>
      <c r="F538" s="8" t="s">
        <v>438</v>
      </c>
      <c r="H538" s="83" t="s">
        <v>762</v>
      </c>
      <c r="I538" s="2">
        <v>-3.2318192538656101</v>
      </c>
      <c r="J538" s="2">
        <v>-0.17689546002977199</v>
      </c>
      <c r="K538" s="2">
        <v>-0.176867174532779</v>
      </c>
      <c r="L538" s="2">
        <v>-2.0115331652112798</v>
      </c>
      <c r="M538" t="s">
        <v>440</v>
      </c>
      <c r="O538" s="15" t="s">
        <v>955</v>
      </c>
      <c r="P538" s="4">
        <v>5.1413881748072002E-2</v>
      </c>
      <c r="Q538" s="4">
        <v>5.92891299553321E-5</v>
      </c>
      <c r="R538" s="4">
        <v>3.0482843164695201E-6</v>
      </c>
      <c r="S538" s="4">
        <v>1.94594812369941E-5</v>
      </c>
      <c r="T538" t="s">
        <v>438</v>
      </c>
    </row>
    <row r="539" spans="1:20" x14ac:dyDescent="0.35">
      <c r="A539" s="15" t="s">
        <v>1093</v>
      </c>
      <c r="B539" s="4">
        <v>2.5862068965517199E-2</v>
      </c>
      <c r="C539" s="4">
        <v>6.5919592410761997E-5</v>
      </c>
      <c r="D539" s="4">
        <v>1.7048170451059101E-6</v>
      </c>
      <c r="E539" s="4">
        <v>1.25708267681395E-5</v>
      </c>
      <c r="F539" s="8" t="s">
        <v>438</v>
      </c>
      <c r="H539" s="83" t="s">
        <v>1017</v>
      </c>
      <c r="I539" s="2">
        <v>-3.2397614023644201</v>
      </c>
      <c r="J539" s="2">
        <v>-0.177278485300673</v>
      </c>
      <c r="K539" s="2">
        <v>-0.177246163286814</v>
      </c>
      <c r="L539" s="2">
        <v>-2.0158434531431402</v>
      </c>
      <c r="M539" t="s">
        <v>440</v>
      </c>
      <c r="O539" s="15" t="s">
        <v>1094</v>
      </c>
      <c r="P539" s="4">
        <v>4.3701799485861198E-2</v>
      </c>
      <c r="Q539" s="4">
        <v>6.9502517201106202E-5</v>
      </c>
      <c r="R539" s="4">
        <v>3.0373850704853598E-6</v>
      </c>
      <c r="S539" s="4">
        <v>1.9389903188916401E-5</v>
      </c>
      <c r="T539" t="s">
        <v>438</v>
      </c>
    </row>
    <row r="540" spans="1:20" x14ac:dyDescent="0.35">
      <c r="A540" s="15" t="s">
        <v>681</v>
      </c>
      <c r="B540" s="4">
        <v>3.2327586206896602E-2</v>
      </c>
      <c r="C540" s="4">
        <v>5.19805262570247E-5</v>
      </c>
      <c r="D540" s="4">
        <v>1.6804049436538199E-6</v>
      </c>
      <c r="E540" s="4">
        <v>1.23908190076109E-5</v>
      </c>
      <c r="F540" s="8" t="s">
        <v>448</v>
      </c>
      <c r="H540" s="83" t="s">
        <v>1095</v>
      </c>
      <c r="I540" s="2">
        <v>-3.2477035508632301</v>
      </c>
      <c r="J540" s="2">
        <v>-0.177661510571575</v>
      </c>
      <c r="K540" s="2">
        <v>-0.17762515204085</v>
      </c>
      <c r="L540" s="2">
        <v>-2.0201537410750001</v>
      </c>
      <c r="M540" t="s">
        <v>448</v>
      </c>
      <c r="O540" s="15" t="s">
        <v>1080</v>
      </c>
      <c r="P540" s="4">
        <v>5.3984575835475598E-2</v>
      </c>
      <c r="Q540" s="4">
        <v>5.56568364887478E-5</v>
      </c>
      <c r="R540" s="4">
        <v>3.0046107101894699E-6</v>
      </c>
      <c r="S540" s="4">
        <v>1.9180679906892901E-5</v>
      </c>
      <c r="T540" t="s">
        <v>438</v>
      </c>
    </row>
    <row r="541" spans="1:20" x14ac:dyDescent="0.35">
      <c r="A541" s="15" t="s">
        <v>969</v>
      </c>
      <c r="B541" s="4">
        <v>3.8793103448275898E-2</v>
      </c>
      <c r="C541" s="4">
        <v>4.2965148765053999E-5</v>
      </c>
      <c r="D541" s="4">
        <v>1.6667514607133E-6</v>
      </c>
      <c r="E541" s="4">
        <v>1.22901421817194E-5</v>
      </c>
      <c r="F541" s="8" t="s">
        <v>448</v>
      </c>
      <c r="H541" s="83" t="s">
        <v>1096</v>
      </c>
      <c r="I541" s="2">
        <v>-3.2556456993620402</v>
      </c>
      <c r="J541" s="2">
        <v>-0.17804453584247701</v>
      </c>
      <c r="K541" s="2">
        <v>-0.178004140794885</v>
      </c>
      <c r="L541" s="2">
        <v>-2.0244640290068601</v>
      </c>
      <c r="M541" t="s">
        <v>440</v>
      </c>
      <c r="O541" s="15" t="s">
        <v>1026</v>
      </c>
      <c r="P541" s="4">
        <v>4.3701799485861198E-2</v>
      </c>
      <c r="Q541" s="4">
        <v>6.8098800634030994E-5</v>
      </c>
      <c r="R541" s="4">
        <v>2.9760401305360601E-6</v>
      </c>
      <c r="S541" s="4">
        <v>1.8998292504349199E-5</v>
      </c>
      <c r="T541" t="s">
        <v>438</v>
      </c>
    </row>
    <row r="542" spans="1:20" x14ac:dyDescent="0.35">
      <c r="A542" s="15" t="s">
        <v>891</v>
      </c>
      <c r="B542" s="4">
        <v>3.2327586206896602E-2</v>
      </c>
      <c r="C542" s="4">
        <v>5.1172136626922697E-5</v>
      </c>
      <c r="D542" s="4">
        <v>1.6542716581979301E-6</v>
      </c>
      <c r="E542" s="4">
        <v>1.21981197351046E-5</v>
      </c>
      <c r="F542" s="8" t="s">
        <v>448</v>
      </c>
      <c r="H542" s="83" t="s">
        <v>920</v>
      </c>
      <c r="I542" s="2">
        <v>-3.2635878478608502</v>
      </c>
      <c r="J542" s="2">
        <v>-0.17842756111337801</v>
      </c>
      <c r="K542" s="2">
        <v>-0.17838312954892099</v>
      </c>
      <c r="L542" s="2">
        <v>-2.02877431693872</v>
      </c>
      <c r="M542" t="s">
        <v>440</v>
      </c>
      <c r="O542" s="15" t="s">
        <v>1097</v>
      </c>
      <c r="P542" s="4">
        <v>2.5706940874036001E-2</v>
      </c>
      <c r="Q542" s="4">
        <v>1.1469657792714801E-4</v>
      </c>
      <c r="R542" s="4">
        <v>2.9484981472274698E-6</v>
      </c>
      <c r="S542" s="4">
        <v>1.8822471402450201E-5</v>
      </c>
      <c r="T542" t="s">
        <v>440</v>
      </c>
    </row>
    <row r="543" spans="1:20" x14ac:dyDescent="0.35">
      <c r="A543" s="15" t="s">
        <v>1080</v>
      </c>
      <c r="B543" s="4">
        <v>2.1551724137931001E-2</v>
      </c>
      <c r="C543" s="4">
        <v>7.6415162751869103E-5</v>
      </c>
      <c r="D543" s="4">
        <v>1.64687850758339E-6</v>
      </c>
      <c r="E543" s="4">
        <v>1.21436047852963E-5</v>
      </c>
      <c r="F543" s="8" t="s">
        <v>438</v>
      </c>
      <c r="H543" s="83" t="s">
        <v>1039</v>
      </c>
      <c r="I543" s="2">
        <v>-3.2715299963596598</v>
      </c>
      <c r="J543" s="2">
        <v>-0.17881058638427999</v>
      </c>
      <c r="K543" s="2">
        <v>-0.17876211830295699</v>
      </c>
      <c r="L543" s="2">
        <v>-2.03308460487058</v>
      </c>
      <c r="M543" t="s">
        <v>448</v>
      </c>
      <c r="O543" s="15" t="s">
        <v>978</v>
      </c>
      <c r="P543" s="4">
        <v>4.3701799485861198E-2</v>
      </c>
      <c r="Q543" s="4">
        <v>6.6456390158108202E-5</v>
      </c>
      <c r="R543" s="4">
        <v>2.9042638372438001E-6</v>
      </c>
      <c r="S543" s="4">
        <v>1.85400906807741E-5</v>
      </c>
      <c r="T543" t="s">
        <v>438</v>
      </c>
    </row>
    <row r="544" spans="1:20" x14ac:dyDescent="0.35">
      <c r="A544" s="15" t="s">
        <v>585</v>
      </c>
      <c r="B544" s="4">
        <v>3.6637931034482797E-2</v>
      </c>
      <c r="C544" s="4">
        <v>4.4472666977375901E-5</v>
      </c>
      <c r="D544" s="4">
        <v>1.6293865056366201E-6</v>
      </c>
      <c r="E544" s="4">
        <v>1.2014623832805301E-5</v>
      </c>
      <c r="F544" s="8" t="s">
        <v>448</v>
      </c>
      <c r="H544" s="83" t="s">
        <v>786</v>
      </c>
      <c r="I544" s="2">
        <v>-3.2794721448584698</v>
      </c>
      <c r="J544" s="2">
        <v>-0.17919361165518199</v>
      </c>
      <c r="K544" s="2">
        <v>-0.17914110705699199</v>
      </c>
      <c r="L544" s="2">
        <v>-2.0373948928024399</v>
      </c>
      <c r="M544" t="s">
        <v>448</v>
      </c>
      <c r="O544" s="15" t="s">
        <v>1078</v>
      </c>
      <c r="P544" s="4">
        <v>3.8560411311053998E-2</v>
      </c>
      <c r="Q544" s="4">
        <v>7.30119119126968E-5</v>
      </c>
      <c r="R544" s="4">
        <v>2.81536935396003E-6</v>
      </c>
      <c r="S544" s="4">
        <v>1.7972610633002099E-5</v>
      </c>
      <c r="T544" t="s">
        <v>440</v>
      </c>
    </row>
    <row r="545" spans="1:20" x14ac:dyDescent="0.35">
      <c r="A545" s="15" t="s">
        <v>1098</v>
      </c>
      <c r="B545" s="4">
        <v>3.2327586206896602E-2</v>
      </c>
      <c r="C545" s="4">
        <v>4.9683983052457097E-5</v>
      </c>
      <c r="D545" s="4">
        <v>1.60616324523029E-6</v>
      </c>
      <c r="E545" s="4">
        <v>1.1843382241575701E-5</v>
      </c>
      <c r="F545" s="8" t="s">
        <v>438</v>
      </c>
      <c r="H545" s="83" t="s">
        <v>796</v>
      </c>
      <c r="I545" s="2">
        <v>-3.2874142933572799</v>
      </c>
      <c r="J545" s="2">
        <v>-0.179576636926083</v>
      </c>
      <c r="K545" s="2">
        <v>-0.17952009581102801</v>
      </c>
      <c r="L545" s="2">
        <v>-2.0417051807342999</v>
      </c>
      <c r="M545" t="s">
        <v>448</v>
      </c>
      <c r="O545" s="15" t="s">
        <v>1099</v>
      </c>
      <c r="P545" s="4">
        <v>4.1131105398457601E-2</v>
      </c>
      <c r="Q545" s="4">
        <v>6.8188607760103805E-5</v>
      </c>
      <c r="R545" s="4">
        <v>2.8046728127549101E-6</v>
      </c>
      <c r="S545" s="4">
        <v>1.7904326601306899E-5</v>
      </c>
      <c r="T545" t="s">
        <v>440</v>
      </c>
    </row>
    <row r="546" spans="1:20" x14ac:dyDescent="0.35">
      <c r="A546" s="15" t="s">
        <v>1100</v>
      </c>
      <c r="B546" s="4">
        <v>2.5862068965517199E-2</v>
      </c>
      <c r="C546" s="4">
        <v>6.0674443604777303E-5</v>
      </c>
      <c r="D546" s="4">
        <v>1.5691666449511399E-6</v>
      </c>
      <c r="E546" s="4">
        <v>1.15705800341749E-5</v>
      </c>
      <c r="F546" s="8" t="s">
        <v>448</v>
      </c>
      <c r="H546" s="83" t="s">
        <v>492</v>
      </c>
      <c r="I546" s="2">
        <v>-3.2953564418560899</v>
      </c>
      <c r="J546" s="2">
        <v>-0.179959662196985</v>
      </c>
      <c r="K546" s="2">
        <v>-0.17989908456506401</v>
      </c>
      <c r="L546" s="2">
        <v>-2.0460154686661598</v>
      </c>
      <c r="M546" t="s">
        <v>440</v>
      </c>
      <c r="O546" s="15" t="s">
        <v>1067</v>
      </c>
      <c r="P546" s="4">
        <v>3.0848329048843201E-2</v>
      </c>
      <c r="Q546" s="4">
        <v>8.9819012383570299E-5</v>
      </c>
      <c r="R546" s="4">
        <v>2.7707664488504999E-6</v>
      </c>
      <c r="S546" s="4">
        <v>1.76878768926469E-5</v>
      </c>
      <c r="T546" t="s">
        <v>438</v>
      </c>
    </row>
    <row r="547" spans="1:20" x14ac:dyDescent="0.35">
      <c r="A547" s="15" t="s">
        <v>1036</v>
      </c>
      <c r="B547" s="4">
        <v>3.4482758620689703E-2</v>
      </c>
      <c r="C547" s="4">
        <v>4.5433461841478998E-5</v>
      </c>
      <c r="D547" s="4">
        <v>1.5666710979820401E-6</v>
      </c>
      <c r="E547" s="4">
        <v>1.15521785941316E-5</v>
      </c>
      <c r="F547" s="8" t="s">
        <v>438</v>
      </c>
      <c r="H547" s="83" t="s">
        <v>1060</v>
      </c>
      <c r="I547" s="2">
        <v>-3.3032985903548999</v>
      </c>
      <c r="J547" s="2">
        <v>-0.18034268746788701</v>
      </c>
      <c r="K547" s="2">
        <v>-0.18027807331909901</v>
      </c>
      <c r="L547" s="2">
        <v>-2.0503257565980202</v>
      </c>
      <c r="M547" t="s">
        <v>448</v>
      </c>
      <c r="O547" s="15" t="s">
        <v>675</v>
      </c>
      <c r="P547" s="4">
        <v>4.1131105398457601E-2</v>
      </c>
      <c r="Q547" s="4">
        <v>6.7339386195967201E-5</v>
      </c>
      <c r="R547" s="4">
        <v>2.7697433910937698E-6</v>
      </c>
      <c r="S547" s="4">
        <v>1.7681345948957099E-5</v>
      </c>
      <c r="T547" t="s">
        <v>440</v>
      </c>
    </row>
    <row r="548" spans="1:20" x14ac:dyDescent="0.35">
      <c r="A548" s="15" t="s">
        <v>887</v>
      </c>
      <c r="B548" s="4">
        <v>3.0172413793103401E-2</v>
      </c>
      <c r="C548" s="4">
        <v>5.1190853257688899E-5</v>
      </c>
      <c r="D548" s="4">
        <v>1.5445516069130299E-6</v>
      </c>
      <c r="E548" s="4">
        <v>1.1389075878079901E-5</v>
      </c>
      <c r="F548" s="8" t="s">
        <v>448</v>
      </c>
      <c r="H548" s="83" t="s">
        <v>955</v>
      </c>
      <c r="I548" s="2">
        <v>-3.31124073885371</v>
      </c>
      <c r="J548" s="2">
        <v>-0.18072571273878801</v>
      </c>
      <c r="K548" s="2">
        <v>-0.18065706207313501</v>
      </c>
      <c r="L548" s="2">
        <v>-2.0546360445298801</v>
      </c>
      <c r="M548" t="s">
        <v>448</v>
      </c>
      <c r="O548" s="15" t="s">
        <v>842</v>
      </c>
      <c r="P548" s="4">
        <v>4.3701799485861198E-2</v>
      </c>
      <c r="Q548" s="4">
        <v>6.2500543676110806E-5</v>
      </c>
      <c r="R548" s="4">
        <v>2.7313862274907001E-6</v>
      </c>
      <c r="S548" s="4">
        <v>1.74364834532229E-5</v>
      </c>
      <c r="T548" t="s">
        <v>438</v>
      </c>
    </row>
    <row r="549" spans="1:20" x14ac:dyDescent="0.35">
      <c r="A549" s="15" t="s">
        <v>1101</v>
      </c>
      <c r="B549" s="4">
        <v>3.0172413793103401E-2</v>
      </c>
      <c r="C549" s="4">
        <v>5.0561843596198301E-5</v>
      </c>
      <c r="D549" s="4">
        <v>1.52557286712667E-6</v>
      </c>
      <c r="E549" s="4">
        <v>1.12491321516744E-5</v>
      </c>
      <c r="F549" s="8" t="s">
        <v>438</v>
      </c>
      <c r="H549" s="83" t="s">
        <v>1102</v>
      </c>
      <c r="I549" s="2">
        <v>-3.31918288735252</v>
      </c>
      <c r="J549" s="2">
        <v>-0.18110873800968999</v>
      </c>
      <c r="K549" s="2">
        <v>-0.181036050827171</v>
      </c>
      <c r="L549" s="2">
        <v>-2.0589463324617401</v>
      </c>
      <c r="M549" t="s">
        <v>448</v>
      </c>
      <c r="O549" s="15" t="s">
        <v>1103</v>
      </c>
      <c r="P549" s="4">
        <v>4.1131105398457601E-2</v>
      </c>
      <c r="Q549" s="4">
        <v>6.5753678147151002E-5</v>
      </c>
      <c r="R549" s="4">
        <v>2.7045214662067301E-6</v>
      </c>
      <c r="S549" s="4">
        <v>1.7264985566586299E-5</v>
      </c>
      <c r="T549" t="s">
        <v>438</v>
      </c>
    </row>
    <row r="550" spans="1:20" x14ac:dyDescent="0.35">
      <c r="A550" s="15" t="s">
        <v>1025</v>
      </c>
      <c r="B550" s="4">
        <v>2.80172413793103E-2</v>
      </c>
      <c r="C550" s="4">
        <v>5.3130542521360702E-5</v>
      </c>
      <c r="D550" s="4">
        <v>1.48857123443468E-6</v>
      </c>
      <c r="E550" s="4">
        <v>1.0976292836719899E-5</v>
      </c>
      <c r="F550" s="8" t="s">
        <v>448</v>
      </c>
      <c r="H550" s="83" t="s">
        <v>872</v>
      </c>
      <c r="I550" s="2">
        <v>-3.3271250358513398</v>
      </c>
      <c r="J550" s="2">
        <v>-0.18149176328059199</v>
      </c>
      <c r="K550" s="2">
        <v>-0.181415039581206</v>
      </c>
      <c r="L550" s="2">
        <v>-2.0632566203936</v>
      </c>
      <c r="M550" t="s">
        <v>440</v>
      </c>
      <c r="O550" s="15" t="s">
        <v>1104</v>
      </c>
      <c r="P550" s="4">
        <v>3.8560411311053998E-2</v>
      </c>
      <c r="Q550" s="4">
        <v>6.9572290954478206E-5</v>
      </c>
      <c r="R550" s="4">
        <v>2.6827361550569999E-6</v>
      </c>
      <c r="S550" s="4">
        <v>1.71259136134651E-5</v>
      </c>
      <c r="T550" t="s">
        <v>438</v>
      </c>
    </row>
    <row r="551" spans="1:20" x14ac:dyDescent="0.35">
      <c r="A551" s="15" t="s">
        <v>1069</v>
      </c>
      <c r="B551" s="4">
        <v>3.0172413793103401E-2</v>
      </c>
      <c r="C551" s="4">
        <v>4.9039627348262398E-5</v>
      </c>
      <c r="D551" s="4">
        <v>1.4796439286113601E-6</v>
      </c>
      <c r="E551" s="4">
        <v>1.09104654710602E-5</v>
      </c>
      <c r="F551" s="8" t="s">
        <v>438</v>
      </c>
      <c r="H551" s="83" t="s">
        <v>1105</v>
      </c>
      <c r="I551" s="2">
        <v>-3.33506718435014</v>
      </c>
      <c r="J551" s="2">
        <v>-0.181874788551493</v>
      </c>
      <c r="K551" s="2">
        <v>-0.181794028335242</v>
      </c>
      <c r="L551" s="2">
        <v>-2.0675669083254702</v>
      </c>
      <c r="M551" t="s">
        <v>440</v>
      </c>
      <c r="O551" s="15" t="s">
        <v>580</v>
      </c>
      <c r="P551" s="4">
        <v>4.6272493573264802E-2</v>
      </c>
      <c r="Q551" s="4">
        <v>5.78620212655241E-5</v>
      </c>
      <c r="R551" s="4">
        <v>2.6774200071450699E-6</v>
      </c>
      <c r="S551" s="4">
        <v>1.7091976660804201E-5</v>
      </c>
      <c r="T551" t="s">
        <v>440</v>
      </c>
    </row>
    <row r="552" spans="1:20" x14ac:dyDescent="0.35">
      <c r="A552" s="15" t="s">
        <v>1009</v>
      </c>
      <c r="B552" s="4">
        <v>3.2327586206896602E-2</v>
      </c>
      <c r="C552" s="4">
        <v>4.5338220344951498E-5</v>
      </c>
      <c r="D552" s="4">
        <v>1.4656752266686901E-6</v>
      </c>
      <c r="E552" s="4">
        <v>1.08074643116095E-5</v>
      </c>
      <c r="F552" s="8" t="s">
        <v>448</v>
      </c>
      <c r="H552" s="83" t="s">
        <v>1106</v>
      </c>
      <c r="I552" s="2">
        <v>-3.3430093328489598</v>
      </c>
      <c r="J552" s="2">
        <v>-0.182257813822395</v>
      </c>
      <c r="K552" s="2">
        <v>-0.182173017089277</v>
      </c>
      <c r="L552" s="2">
        <v>-2.0718771962573301</v>
      </c>
      <c r="M552" t="s">
        <v>440</v>
      </c>
      <c r="O552" s="15" t="s">
        <v>1056</v>
      </c>
      <c r="P552" s="4">
        <v>4.6272493573264802E-2</v>
      </c>
      <c r="Q552" s="4">
        <v>5.7545424632561798E-5</v>
      </c>
      <c r="R552" s="4">
        <v>2.6627702914810102E-6</v>
      </c>
      <c r="S552" s="4">
        <v>1.6998456556543601E-5</v>
      </c>
      <c r="T552" t="s">
        <v>440</v>
      </c>
    </row>
    <row r="553" spans="1:20" x14ac:dyDescent="0.35">
      <c r="A553" s="15" t="s">
        <v>1107</v>
      </c>
      <c r="B553" s="4">
        <v>2.3706896551724099E-2</v>
      </c>
      <c r="C553" s="4">
        <v>6.0737792868047101E-5</v>
      </c>
      <c r="D553" s="4">
        <v>1.4399045723028399E-6</v>
      </c>
      <c r="E553" s="4">
        <v>1.0617438975656499E-5</v>
      </c>
      <c r="F553" s="8" t="s">
        <v>448</v>
      </c>
      <c r="H553" s="83" t="s">
        <v>1108</v>
      </c>
      <c r="I553" s="2">
        <v>-3.3509514813477699</v>
      </c>
      <c r="J553" s="2">
        <v>-0.18264083909329701</v>
      </c>
      <c r="K553" s="2">
        <v>-0.18255200584331299</v>
      </c>
      <c r="L553" s="2">
        <v>-2.0761874841891901</v>
      </c>
      <c r="M553" t="s">
        <v>440</v>
      </c>
      <c r="O553" s="15" t="s">
        <v>1064</v>
      </c>
      <c r="P553" s="4">
        <v>2.8277634961439601E-2</v>
      </c>
      <c r="Q553" s="4">
        <v>9.39253575915802E-5</v>
      </c>
      <c r="R553" s="4">
        <v>2.6559869755973801E-6</v>
      </c>
      <c r="S553" s="4">
        <v>1.69551535721569E-5</v>
      </c>
      <c r="T553" t="s">
        <v>438</v>
      </c>
    </row>
    <row r="554" spans="1:20" x14ac:dyDescent="0.35">
      <c r="A554" s="15" t="s">
        <v>1109</v>
      </c>
      <c r="B554" s="4">
        <v>3.4482758620689703E-2</v>
      </c>
      <c r="C554" s="4">
        <v>4.1013488950098998E-5</v>
      </c>
      <c r="D554" s="4">
        <v>1.4142582396585899E-6</v>
      </c>
      <c r="E554" s="4">
        <v>1.0428330352045201E-5</v>
      </c>
      <c r="F554" s="8" t="s">
        <v>438</v>
      </c>
      <c r="H554" s="83" t="s">
        <v>1110</v>
      </c>
      <c r="I554" s="2">
        <v>-3.3588936298465799</v>
      </c>
      <c r="J554" s="2">
        <v>-0.18302386436419801</v>
      </c>
      <c r="K554" s="2">
        <v>-0.18293099459734899</v>
      </c>
      <c r="L554" s="2">
        <v>-2.08049777212105</v>
      </c>
      <c r="M554" t="s">
        <v>440</v>
      </c>
      <c r="O554" s="15" t="s">
        <v>1032</v>
      </c>
      <c r="P554" s="4">
        <v>3.3419023136246798E-2</v>
      </c>
      <c r="Q554" s="4">
        <v>7.86607613398282E-5</v>
      </c>
      <c r="R554" s="4">
        <v>2.6287658031305099E-6</v>
      </c>
      <c r="S554" s="4">
        <v>1.6781380446072101E-5</v>
      </c>
      <c r="T554" t="s">
        <v>438</v>
      </c>
    </row>
    <row r="555" spans="1:20" x14ac:dyDescent="0.35">
      <c r="A555" s="15" t="s">
        <v>644</v>
      </c>
      <c r="B555" s="4">
        <v>3.0172413793103401E-2</v>
      </c>
      <c r="C555" s="4">
        <v>4.6550549628483202E-5</v>
      </c>
      <c r="D555" s="4">
        <v>1.4045424456869901E-6</v>
      </c>
      <c r="E555" s="4">
        <v>1.0356688903314699E-5</v>
      </c>
      <c r="F555" s="8" t="s">
        <v>448</v>
      </c>
      <c r="H555" s="83" t="s">
        <v>840</v>
      </c>
      <c r="I555" s="2">
        <v>-3.3668357783453899</v>
      </c>
      <c r="J555" s="2">
        <v>-0.18340688963509999</v>
      </c>
      <c r="K555" s="2">
        <v>-0.18330998335138399</v>
      </c>
      <c r="L555" s="2">
        <v>-2.08480806005291</v>
      </c>
      <c r="M555" t="s">
        <v>440</v>
      </c>
      <c r="O555" s="15" t="s">
        <v>1075</v>
      </c>
      <c r="P555" s="4">
        <v>4.6272493573264802E-2</v>
      </c>
      <c r="Q555" s="4">
        <v>5.6116139757069798E-5</v>
      </c>
      <c r="R555" s="4">
        <v>2.59663371626544E-6</v>
      </c>
      <c r="S555" s="4">
        <v>1.65762572762688E-5</v>
      </c>
      <c r="T555" t="s">
        <v>440</v>
      </c>
    </row>
    <row r="556" spans="1:20" x14ac:dyDescent="0.35">
      <c r="A556" s="15" t="s">
        <v>996</v>
      </c>
      <c r="B556" s="4">
        <v>2.1551724137931001E-2</v>
      </c>
      <c r="C556" s="4">
        <v>6.1053316163838003E-5</v>
      </c>
      <c r="D556" s="4">
        <v>1.3158042276689201E-6</v>
      </c>
      <c r="E556" s="4">
        <v>9.7023590034460705E-6</v>
      </c>
      <c r="F556" s="8" t="s">
        <v>448</v>
      </c>
      <c r="H556" s="83" t="s">
        <v>874</v>
      </c>
      <c r="I556" s="2">
        <v>-3.3747779268442</v>
      </c>
      <c r="J556" s="2">
        <v>-0.18378991490600199</v>
      </c>
      <c r="K556" s="2">
        <v>-0.18368897210542001</v>
      </c>
      <c r="L556" s="2">
        <v>-2.0891183479847699</v>
      </c>
      <c r="M556" t="s">
        <v>448</v>
      </c>
      <c r="O556" s="15" t="s">
        <v>1073</v>
      </c>
      <c r="P556" s="4">
        <v>4.8843187660668398E-2</v>
      </c>
      <c r="Q556" s="4">
        <v>5.31327846661356E-5</v>
      </c>
      <c r="R556" s="4">
        <v>2.5951745723819498E-6</v>
      </c>
      <c r="S556" s="4">
        <v>1.6566942468306299E-5</v>
      </c>
      <c r="T556" t="s">
        <v>438</v>
      </c>
    </row>
    <row r="557" spans="1:20" x14ac:dyDescent="0.35">
      <c r="A557" s="15" t="s">
        <v>983</v>
      </c>
      <c r="B557" s="4">
        <v>2.5862068965517199E-2</v>
      </c>
      <c r="C557" s="4">
        <v>4.8475212296005502E-5</v>
      </c>
      <c r="D557" s="4">
        <v>1.25366928351738E-6</v>
      </c>
      <c r="E557" s="4">
        <v>9.24419393440283E-6</v>
      </c>
      <c r="F557" s="8" t="s">
        <v>438</v>
      </c>
      <c r="H557" s="83" t="s">
        <v>952</v>
      </c>
      <c r="I557" s="2">
        <v>-3.38272007534301</v>
      </c>
      <c r="J557" s="2">
        <v>-0.184172940176903</v>
      </c>
      <c r="K557" s="2">
        <v>-0.18406796085945601</v>
      </c>
      <c r="L557" s="2">
        <v>-2.0934286359166299</v>
      </c>
      <c r="M557" t="s">
        <v>448</v>
      </c>
      <c r="O557" s="15" t="s">
        <v>854</v>
      </c>
      <c r="P557" s="4">
        <v>3.3419023136246798E-2</v>
      </c>
      <c r="Q557" s="4">
        <v>7.7325541084928106E-5</v>
      </c>
      <c r="R557" s="4">
        <v>2.58414404654001E-6</v>
      </c>
      <c r="S557" s="4">
        <v>1.6496526362598699E-5</v>
      </c>
      <c r="T557" t="s">
        <v>438</v>
      </c>
    </row>
    <row r="558" spans="1:20" x14ac:dyDescent="0.35">
      <c r="A558" s="15" t="s">
        <v>742</v>
      </c>
      <c r="B558" s="4">
        <v>3.2327586206896602E-2</v>
      </c>
      <c r="C558" s="4">
        <v>3.7406682482024502E-5</v>
      </c>
      <c r="D558" s="4">
        <v>1.2092677526516601E-6</v>
      </c>
      <c r="E558" s="4">
        <v>8.9167899150943695E-6</v>
      </c>
      <c r="F558" s="8" t="s">
        <v>448</v>
      </c>
      <c r="H558" s="83" t="s">
        <v>1111</v>
      </c>
      <c r="I558" s="2">
        <v>-3.39066222384182</v>
      </c>
      <c r="J558" s="2">
        <v>-0.184555965447805</v>
      </c>
      <c r="K558" s="2">
        <v>-0.18444694961349101</v>
      </c>
      <c r="L558" s="2">
        <v>-2.0977389238484898</v>
      </c>
      <c r="M558" t="s">
        <v>448</v>
      </c>
      <c r="O558" s="15" t="s">
        <v>746</v>
      </c>
      <c r="P558" s="4">
        <v>3.8560411311053998E-2</v>
      </c>
      <c r="Q558" s="4">
        <v>6.5347399197851502E-5</v>
      </c>
      <c r="R558" s="4">
        <v>2.5198225911767901E-6</v>
      </c>
      <c r="S558" s="4">
        <v>1.60859143514375E-5</v>
      </c>
      <c r="T558" t="s">
        <v>440</v>
      </c>
    </row>
    <row r="559" spans="1:20" x14ac:dyDescent="0.35">
      <c r="A559" s="15" t="s">
        <v>883</v>
      </c>
      <c r="B559" s="4">
        <v>2.3706896551724099E-2</v>
      </c>
      <c r="C559" s="4">
        <v>4.9695239500001399E-5</v>
      </c>
      <c r="D559" s="4">
        <v>1.17811990193969E-6</v>
      </c>
      <c r="E559" s="4">
        <v>8.6871146918062994E-6</v>
      </c>
      <c r="F559" s="8" t="s">
        <v>438</v>
      </c>
      <c r="H559" s="83" t="s">
        <v>963</v>
      </c>
      <c r="I559" s="2">
        <v>-3.3986043723406301</v>
      </c>
      <c r="J559" s="2">
        <v>-0.18493899071870701</v>
      </c>
      <c r="K559" s="2">
        <v>-0.184825938367527</v>
      </c>
      <c r="L559" s="2">
        <v>-2.1020492117803502</v>
      </c>
      <c r="M559" t="s">
        <v>448</v>
      </c>
      <c r="O559" s="15" t="s">
        <v>1053</v>
      </c>
      <c r="P559" s="4">
        <v>3.5989717223650401E-2</v>
      </c>
      <c r="Q559" s="4">
        <v>6.9468982722981204E-5</v>
      </c>
      <c r="R559" s="4">
        <v>2.50016904401475E-6</v>
      </c>
      <c r="S559" s="4">
        <v>1.5960451044037301E-5</v>
      </c>
      <c r="T559" t="s">
        <v>438</v>
      </c>
    </row>
    <row r="560" spans="1:20" x14ac:dyDescent="0.35">
      <c r="A560" s="15" t="s">
        <v>1037</v>
      </c>
      <c r="B560" s="4">
        <v>3.0172413793103401E-2</v>
      </c>
      <c r="C560" s="4">
        <v>3.6332305954158198E-5</v>
      </c>
      <c r="D560" s="4">
        <v>1.0962333693064999E-6</v>
      </c>
      <c r="E560" s="4">
        <v>8.0833071340800607E-6</v>
      </c>
      <c r="F560" s="8" t="s">
        <v>448</v>
      </c>
      <c r="H560" s="83" t="s">
        <v>741</v>
      </c>
      <c r="I560" s="2">
        <v>-3.4065465208394401</v>
      </c>
      <c r="J560" s="2">
        <v>-0.18532201598960801</v>
      </c>
      <c r="K560" s="2">
        <v>-0.185204927121562</v>
      </c>
      <c r="L560" s="2">
        <v>-2.1063594997122101</v>
      </c>
      <c r="M560" t="s">
        <v>440</v>
      </c>
      <c r="O560" s="15" t="s">
        <v>1068</v>
      </c>
      <c r="P560" s="4">
        <v>5.1413881748072002E-2</v>
      </c>
      <c r="Q560" s="4">
        <v>4.8019774152186097E-5</v>
      </c>
      <c r="R560" s="4">
        <v>2.4688829898296199E-6</v>
      </c>
      <c r="S560" s="4">
        <v>1.5760728734308599E-5</v>
      </c>
      <c r="T560" t="s">
        <v>440</v>
      </c>
    </row>
    <row r="561" spans="1:20" x14ac:dyDescent="0.35">
      <c r="A561" s="15" t="s">
        <v>861</v>
      </c>
      <c r="B561" s="4">
        <v>3.0172413793103401E-2</v>
      </c>
      <c r="C561" s="4">
        <v>3.5807101931052199E-5</v>
      </c>
      <c r="D561" s="4">
        <v>1.08038669619554E-6</v>
      </c>
      <c r="E561" s="4">
        <v>7.9664583595437995E-6</v>
      </c>
      <c r="F561" s="8" t="s">
        <v>438</v>
      </c>
      <c r="H561" s="83" t="s">
        <v>1112</v>
      </c>
      <c r="I561" s="2">
        <v>-3.4144886693382501</v>
      </c>
      <c r="J561" s="2">
        <v>-0.18570504126050999</v>
      </c>
      <c r="K561" s="2">
        <v>-0.185583915875598</v>
      </c>
      <c r="L561" s="2">
        <v>-2.1106697876440701</v>
      </c>
      <c r="M561" t="s">
        <v>440</v>
      </c>
      <c r="O561" s="15" t="s">
        <v>1113</v>
      </c>
      <c r="P561" s="4">
        <v>4.3701799485861198E-2</v>
      </c>
      <c r="Q561" s="4">
        <v>5.5800949422239301E-5</v>
      </c>
      <c r="R561" s="4">
        <v>2.4386019027713799E-6</v>
      </c>
      <c r="S561" s="4">
        <v>1.5567421882233899E-5</v>
      </c>
      <c r="T561" t="s">
        <v>440</v>
      </c>
    </row>
    <row r="562" spans="1:20" x14ac:dyDescent="0.35">
      <c r="A562" s="15" t="s">
        <v>1024</v>
      </c>
      <c r="B562" s="4">
        <v>3.4482758620689703E-2</v>
      </c>
      <c r="C562" s="4">
        <v>3.1139247507117199E-5</v>
      </c>
      <c r="D562" s="4">
        <v>1.07376715541784E-6</v>
      </c>
      <c r="E562" s="4">
        <v>7.9176477844500895E-6</v>
      </c>
      <c r="F562" s="8" t="s">
        <v>448</v>
      </c>
      <c r="H562" s="83" t="s">
        <v>974</v>
      </c>
      <c r="I562" s="2">
        <v>-3.4224308178370602</v>
      </c>
      <c r="J562" s="2">
        <v>-0.18608806653141199</v>
      </c>
      <c r="K562" s="2">
        <v>-0.185962904629634</v>
      </c>
      <c r="L562" s="2">
        <v>-2.11498007557593</v>
      </c>
      <c r="M562" t="s">
        <v>440</v>
      </c>
      <c r="O562" s="15" t="s">
        <v>1114</v>
      </c>
      <c r="P562" s="4">
        <v>3.8560411311053998E-2</v>
      </c>
      <c r="Q562" s="4">
        <v>6.3162295226122306E-5</v>
      </c>
      <c r="R562" s="4">
        <v>2.4355640832694999E-6</v>
      </c>
      <c r="S562" s="4">
        <v>1.55480292057441E-5</v>
      </c>
      <c r="T562" t="s">
        <v>438</v>
      </c>
    </row>
    <row r="563" spans="1:20" x14ac:dyDescent="0.35">
      <c r="A563" s="15" t="s">
        <v>1087</v>
      </c>
      <c r="B563" s="4">
        <v>2.5862068965517199E-2</v>
      </c>
      <c r="C563" s="4">
        <v>4.04192895197064E-5</v>
      </c>
      <c r="D563" s="4">
        <v>1.0453264530958499E-6</v>
      </c>
      <c r="E563" s="4">
        <v>7.7079342887525907E-6</v>
      </c>
      <c r="F563" s="8" t="s">
        <v>448</v>
      </c>
      <c r="H563" s="83" t="s">
        <v>734</v>
      </c>
      <c r="I563" s="2">
        <v>-3.4303729663358702</v>
      </c>
      <c r="J563" s="2">
        <v>-0.186471091802313</v>
      </c>
      <c r="K563" s="2">
        <v>-0.18634189338366899</v>
      </c>
      <c r="L563" s="2">
        <v>-2.11929036350779</v>
      </c>
      <c r="M563" t="s">
        <v>448</v>
      </c>
      <c r="O563" s="15" t="s">
        <v>1096</v>
      </c>
      <c r="P563" s="4">
        <v>4.3701799485861198E-2</v>
      </c>
      <c r="Q563" s="4">
        <v>5.5196699914048199E-5</v>
      </c>
      <c r="R563" s="4">
        <v>2.4121951119249902E-6</v>
      </c>
      <c r="S563" s="4">
        <v>1.53988475638121E-5</v>
      </c>
      <c r="T563" t="s">
        <v>440</v>
      </c>
    </row>
    <row r="564" spans="1:20" x14ac:dyDescent="0.35">
      <c r="A564" s="15" t="s">
        <v>754</v>
      </c>
      <c r="B564" s="4">
        <v>1.93965517241379E-2</v>
      </c>
      <c r="C564" s="4">
        <v>5.31810135521343E-5</v>
      </c>
      <c r="D564" s="4">
        <v>1.0315282801060501E-6</v>
      </c>
      <c r="E564" s="4">
        <v>7.6061905603744798E-6</v>
      </c>
      <c r="F564" s="8" t="s">
        <v>438</v>
      </c>
      <c r="H564" s="83" t="s">
        <v>1115</v>
      </c>
      <c r="I564" s="2">
        <v>-3.4383151148346802</v>
      </c>
      <c r="J564" s="2">
        <v>-0.186854117073215</v>
      </c>
      <c r="K564" s="2">
        <v>-0.18672088213770499</v>
      </c>
      <c r="L564" s="2">
        <v>-2.1236006514396499</v>
      </c>
      <c r="M564" t="s">
        <v>440</v>
      </c>
      <c r="O564" s="15" t="s">
        <v>1116</v>
      </c>
      <c r="P564" s="4">
        <v>4.1131105398457601E-2</v>
      </c>
      <c r="Q564" s="4">
        <v>5.7822840459896397E-5</v>
      </c>
      <c r="R564" s="4">
        <v>2.3783173453942001E-6</v>
      </c>
      <c r="S564" s="4">
        <v>1.5182580413600601E-5</v>
      </c>
      <c r="T564" t="s">
        <v>440</v>
      </c>
    </row>
    <row r="565" spans="1:20" x14ac:dyDescent="0.35">
      <c r="A565" s="15" t="s">
        <v>1049</v>
      </c>
      <c r="B565" s="4">
        <v>2.80172413793103E-2</v>
      </c>
      <c r="C565" s="4">
        <v>3.5736498297484199E-5</v>
      </c>
      <c r="D565" s="4">
        <v>1.00123809885193E-6</v>
      </c>
      <c r="E565" s="4">
        <v>7.3828395430824898E-6</v>
      </c>
      <c r="F565" s="8" t="s">
        <v>438</v>
      </c>
      <c r="H565" s="83" t="s">
        <v>470</v>
      </c>
      <c r="I565" s="2">
        <v>-3.4462572633334898</v>
      </c>
      <c r="J565" s="2">
        <v>-0.18723714234411701</v>
      </c>
      <c r="K565" s="2">
        <v>-0.18709987089174099</v>
      </c>
      <c r="L565" s="2">
        <v>-2.1279109393715099</v>
      </c>
      <c r="M565" t="s">
        <v>448</v>
      </c>
      <c r="O565" s="15" t="s">
        <v>653</v>
      </c>
      <c r="P565" s="4">
        <v>4.3701799485861198E-2</v>
      </c>
      <c r="Q565" s="4">
        <v>5.1478082256595203E-5</v>
      </c>
      <c r="R565" s="4">
        <v>2.2496848286943898E-6</v>
      </c>
      <c r="S565" s="4">
        <v>1.4361422744132899E-5</v>
      </c>
      <c r="T565" t="s">
        <v>440</v>
      </c>
    </row>
    <row r="566" spans="1:20" x14ac:dyDescent="0.35">
      <c r="A566" s="15" t="s">
        <v>1063</v>
      </c>
      <c r="B566" s="4">
        <v>2.80172413793103E-2</v>
      </c>
      <c r="C566" s="4">
        <v>3.53928970491621E-5</v>
      </c>
      <c r="D566" s="4">
        <v>9.9161133973945607E-7</v>
      </c>
      <c r="E566" s="4">
        <v>7.31185461159737E-6</v>
      </c>
      <c r="F566" s="8" t="s">
        <v>448</v>
      </c>
      <c r="H566" s="83" t="s">
        <v>1047</v>
      </c>
      <c r="I566" s="2">
        <v>-3.4541994118322998</v>
      </c>
      <c r="J566" s="2">
        <v>-0.18762016761501801</v>
      </c>
      <c r="K566" s="2">
        <v>-0.18747885964577601</v>
      </c>
      <c r="L566" s="2">
        <v>-2.1322212273033698</v>
      </c>
      <c r="M566" t="s">
        <v>440</v>
      </c>
      <c r="O566" s="15" t="s">
        <v>1117</v>
      </c>
      <c r="P566" s="4">
        <v>3.8560411311053998E-2</v>
      </c>
      <c r="Q566" s="4">
        <v>5.75625062124757E-5</v>
      </c>
      <c r="R566" s="4">
        <v>2.21963391564816E-6</v>
      </c>
      <c r="S566" s="4">
        <v>1.41695852651228E-5</v>
      </c>
      <c r="T566" t="s">
        <v>438</v>
      </c>
    </row>
    <row r="567" spans="1:20" x14ac:dyDescent="0.35">
      <c r="A567" s="15" t="s">
        <v>1091</v>
      </c>
      <c r="B567" s="4">
        <v>2.5862068965517199E-2</v>
      </c>
      <c r="C567" s="4">
        <v>3.7424458494592701E-5</v>
      </c>
      <c r="D567" s="4">
        <v>9.6787392658429407E-7</v>
      </c>
      <c r="E567" s="4">
        <v>7.1368218070193496E-6</v>
      </c>
      <c r="F567" s="8" t="s">
        <v>438</v>
      </c>
      <c r="H567" s="83" t="s">
        <v>1113</v>
      </c>
      <c r="I567" s="2">
        <v>-3.4621415603311099</v>
      </c>
      <c r="J567" s="2">
        <v>-0.18800319288591999</v>
      </c>
      <c r="K567" s="2">
        <v>-0.18785784839981201</v>
      </c>
      <c r="L567" s="2">
        <v>-2.1365315152352302</v>
      </c>
      <c r="M567" t="s">
        <v>440</v>
      </c>
      <c r="O567" s="15" t="s">
        <v>1039</v>
      </c>
      <c r="P567" s="4">
        <v>4.3701799485861198E-2</v>
      </c>
      <c r="Q567" s="4">
        <v>5.0652105442075802E-5</v>
      </c>
      <c r="R567" s="4">
        <v>2.21358815556629E-6</v>
      </c>
      <c r="S567" s="4">
        <v>1.41309906516739E-5</v>
      </c>
      <c r="T567" t="s">
        <v>438</v>
      </c>
    </row>
    <row r="568" spans="1:20" x14ac:dyDescent="0.35">
      <c r="A568" s="15" t="s">
        <v>1102</v>
      </c>
      <c r="B568" s="4">
        <v>2.5862068965517199E-2</v>
      </c>
      <c r="C568" s="4">
        <v>3.66868898420314E-5</v>
      </c>
      <c r="D568" s="4">
        <v>9.4879887522494905E-7</v>
      </c>
      <c r="E568" s="4">
        <v>6.9961679069894E-6</v>
      </c>
      <c r="F568" s="8" t="s">
        <v>448</v>
      </c>
      <c r="H568" s="83" t="s">
        <v>1038</v>
      </c>
      <c r="I568" s="2">
        <v>-3.4700837088299199</v>
      </c>
      <c r="J568" s="2">
        <v>-0.18838621815682199</v>
      </c>
      <c r="K568" s="2">
        <v>-0.18823683715384701</v>
      </c>
      <c r="L568" s="2">
        <v>-2.1408418031670902</v>
      </c>
      <c r="M568" t="s">
        <v>440</v>
      </c>
      <c r="O568" s="15" t="s">
        <v>1112</v>
      </c>
      <c r="P568" s="4">
        <v>3.8560411311053998E-2</v>
      </c>
      <c r="Q568" s="4">
        <v>5.4362698484782402E-5</v>
      </c>
      <c r="R568" s="4">
        <v>2.0962480135520202E-6</v>
      </c>
      <c r="S568" s="4">
        <v>1.33819206651453E-5</v>
      </c>
      <c r="T568" t="s">
        <v>438</v>
      </c>
    </row>
    <row r="569" spans="1:20" x14ac:dyDescent="0.35">
      <c r="A569" s="15" t="s">
        <v>462</v>
      </c>
      <c r="B569" s="4">
        <v>2.5862068965517199E-2</v>
      </c>
      <c r="C569" s="4">
        <v>3.41540791141943E-5</v>
      </c>
      <c r="D569" s="4">
        <v>8.8329514950502598E-7</v>
      </c>
      <c r="E569" s="4">
        <v>6.5131624190652003E-6</v>
      </c>
      <c r="F569" s="8" t="s">
        <v>448</v>
      </c>
      <c r="H569" s="83" t="s">
        <v>1118</v>
      </c>
      <c r="I569" s="2">
        <v>-3.4780258573287299</v>
      </c>
      <c r="J569" s="2">
        <v>-0.188769243427723</v>
      </c>
      <c r="K569" s="2">
        <v>-0.18861582590788301</v>
      </c>
      <c r="L569" s="2">
        <v>-2.1451520910989599</v>
      </c>
      <c r="M569" t="s">
        <v>448</v>
      </c>
      <c r="O569" s="15" t="s">
        <v>1119</v>
      </c>
      <c r="P569" s="4">
        <v>3.0848329048843201E-2</v>
      </c>
      <c r="Q569" s="4">
        <v>6.6225724270653702E-5</v>
      </c>
      <c r="R569" s="4">
        <v>2.0429529337990799E-6</v>
      </c>
      <c r="S569" s="4">
        <v>1.3041698265655499E-5</v>
      </c>
      <c r="T569" t="s">
        <v>438</v>
      </c>
    </row>
    <row r="570" spans="1:20" x14ac:dyDescent="0.35">
      <c r="A570" s="15" t="s">
        <v>1116</v>
      </c>
      <c r="B570" s="4">
        <v>2.1551724137931001E-2</v>
      </c>
      <c r="C570" s="4">
        <v>4.0107402836816402E-5</v>
      </c>
      <c r="D570" s="4">
        <v>8.6438368182793905E-7</v>
      </c>
      <c r="E570" s="4">
        <v>6.3737147376952803E-6</v>
      </c>
      <c r="F570" s="8" t="s">
        <v>448</v>
      </c>
      <c r="H570" s="83" t="s">
        <v>1046</v>
      </c>
      <c r="I570" s="2">
        <v>-3.48596800582754</v>
      </c>
      <c r="J570" s="2">
        <v>-0.189152268698625</v>
      </c>
      <c r="K570" s="2">
        <v>-0.188994814661919</v>
      </c>
      <c r="L570" s="2">
        <v>-2.1494623790308198</v>
      </c>
      <c r="M570" t="s">
        <v>448</v>
      </c>
      <c r="O570" s="15" t="s">
        <v>826</v>
      </c>
      <c r="P570" s="4">
        <v>4.3701799485861198E-2</v>
      </c>
      <c r="Q570" s="4">
        <v>4.6734875990466298E-5</v>
      </c>
      <c r="R570" s="4">
        <v>2.0423981795319401E-6</v>
      </c>
      <c r="S570" s="4">
        <v>1.30381568537885E-5</v>
      </c>
      <c r="T570" t="s">
        <v>440</v>
      </c>
    </row>
    <row r="571" spans="1:20" x14ac:dyDescent="0.35">
      <c r="A571" s="15" t="s">
        <v>867</v>
      </c>
      <c r="B571" s="4">
        <v>2.3706896551724099E-2</v>
      </c>
      <c r="C571" s="4">
        <v>3.5889717740306399E-5</v>
      </c>
      <c r="D571" s="4">
        <v>8.5083382574002299E-7</v>
      </c>
      <c r="E571" s="4">
        <v>6.27380202617975E-6</v>
      </c>
      <c r="F571" s="8" t="s">
        <v>448</v>
      </c>
      <c r="H571" s="83" t="s">
        <v>929</v>
      </c>
      <c r="I571" s="2">
        <v>-3.49391015432635</v>
      </c>
      <c r="J571" s="2">
        <v>-0.18953529396952701</v>
      </c>
      <c r="K571" s="2">
        <v>-0.189373803415954</v>
      </c>
      <c r="L571" s="2">
        <v>-2.1537726669626802</v>
      </c>
      <c r="M571" t="s">
        <v>440</v>
      </c>
      <c r="O571" s="15" t="s">
        <v>1120</v>
      </c>
      <c r="P571" s="4">
        <v>4.1131105398457601E-2</v>
      </c>
      <c r="Q571" s="4">
        <v>4.7984088732065498E-5</v>
      </c>
      <c r="R571" s="4">
        <v>1.9736386110875299E-6</v>
      </c>
      <c r="S571" s="4">
        <v>1.25992130437315E-5</v>
      </c>
      <c r="T571" t="s">
        <v>440</v>
      </c>
    </row>
    <row r="572" spans="1:20" x14ac:dyDescent="0.35">
      <c r="A572" s="15" t="s">
        <v>944</v>
      </c>
      <c r="B572" s="4">
        <v>2.5862068965517199E-2</v>
      </c>
      <c r="C572" s="4">
        <v>3.1608008094431097E-5</v>
      </c>
      <c r="D572" s="4">
        <v>8.1744848520080495E-7</v>
      </c>
      <c r="E572" s="4">
        <v>6.02762820141736E-6</v>
      </c>
      <c r="F572" s="8" t="s">
        <v>438</v>
      </c>
      <c r="H572" s="83" t="s">
        <v>1014</v>
      </c>
      <c r="I572" s="2">
        <v>-3.50185230282516</v>
      </c>
      <c r="J572" s="2">
        <v>-0.18991831924042801</v>
      </c>
      <c r="K572" s="2">
        <v>-0.18975279216999</v>
      </c>
      <c r="L572" s="2">
        <v>-2.1580829548945402</v>
      </c>
      <c r="M572" t="s">
        <v>448</v>
      </c>
      <c r="O572" s="15" t="s">
        <v>1121</v>
      </c>
      <c r="P572" s="4">
        <v>3.8560411311053998E-2</v>
      </c>
      <c r="Q572" s="4">
        <v>5.06158916930339E-5</v>
      </c>
      <c r="R572" s="4">
        <v>1.9517696025591499E-6</v>
      </c>
      <c r="S572" s="4">
        <v>1.24596067875728E-5</v>
      </c>
      <c r="T572" t="s">
        <v>438</v>
      </c>
    </row>
    <row r="573" spans="1:20" x14ac:dyDescent="0.35">
      <c r="A573" s="15" t="s">
        <v>976</v>
      </c>
      <c r="B573" s="4">
        <v>1.5086206896551701E-2</v>
      </c>
      <c r="C573" s="4">
        <v>5.1786715789697603E-5</v>
      </c>
      <c r="D573" s="4">
        <v>7.8126510889630104E-7</v>
      </c>
      <c r="E573" s="4">
        <v>5.76082247190163E-6</v>
      </c>
      <c r="F573" s="8" t="s">
        <v>438</v>
      </c>
      <c r="H573" s="83" t="s">
        <v>1116</v>
      </c>
      <c r="I573" s="2">
        <v>-3.5097944513239701</v>
      </c>
      <c r="J573" s="2">
        <v>-0.19030134451132999</v>
      </c>
      <c r="K573" s="2">
        <v>-0.19013178092402599</v>
      </c>
      <c r="L573" s="2">
        <v>-2.1623932428264001</v>
      </c>
      <c r="M573" t="s">
        <v>440</v>
      </c>
      <c r="O573" s="15" t="s">
        <v>1055</v>
      </c>
      <c r="P573" s="4">
        <v>3.5989717223650401E-2</v>
      </c>
      <c r="Q573" s="4">
        <v>5.3068342812993203E-5</v>
      </c>
      <c r="R573" s="4">
        <v>1.9099146513673599E-6</v>
      </c>
      <c r="S573" s="4">
        <v>1.2192415294643001E-5</v>
      </c>
      <c r="T573" t="s">
        <v>440</v>
      </c>
    </row>
    <row r="574" spans="1:20" x14ac:dyDescent="0.35">
      <c r="A574" s="15" t="s">
        <v>1082</v>
      </c>
      <c r="B574" s="4">
        <v>2.3706896551724099E-2</v>
      </c>
      <c r="C574" s="4">
        <v>3.2140634195825101E-5</v>
      </c>
      <c r="D574" s="4">
        <v>7.6195468998723303E-7</v>
      </c>
      <c r="E574" s="4">
        <v>5.6184330397787201E-6</v>
      </c>
      <c r="F574" s="8" t="s">
        <v>438</v>
      </c>
      <c r="H574" s="83" t="s">
        <v>1122</v>
      </c>
      <c r="I574" s="2">
        <v>-3.5177365998227801</v>
      </c>
      <c r="J574" s="2">
        <v>-0.19068436978223199</v>
      </c>
      <c r="K574" s="2">
        <v>-0.19051076967806099</v>
      </c>
      <c r="L574" s="2">
        <v>-2.1667035307582601</v>
      </c>
      <c r="M574" t="s">
        <v>448</v>
      </c>
      <c r="O574" s="15" t="s">
        <v>897</v>
      </c>
      <c r="P574" s="4">
        <v>3.3419023136246798E-2</v>
      </c>
      <c r="Q574" s="4">
        <v>5.5525886481082599E-5</v>
      </c>
      <c r="R574" s="4">
        <v>1.85562088497191E-6</v>
      </c>
      <c r="S574" s="4">
        <v>1.18458175305337E-5</v>
      </c>
      <c r="T574" t="s">
        <v>438</v>
      </c>
    </row>
    <row r="575" spans="1:20" x14ac:dyDescent="0.35">
      <c r="A575" s="15" t="s">
        <v>1055</v>
      </c>
      <c r="B575" s="4">
        <v>1.93965517241379E-2</v>
      </c>
      <c r="C575" s="4">
        <v>3.7576688243822699E-5</v>
      </c>
      <c r="D575" s="4">
        <v>7.2885817714311398E-7</v>
      </c>
      <c r="E575" s="4">
        <v>5.3743889467264401E-6</v>
      </c>
      <c r="F575" s="8" t="s">
        <v>448</v>
      </c>
      <c r="H575" s="83" t="s">
        <v>998</v>
      </c>
      <c r="I575" s="2">
        <v>-3.5256787483215901</v>
      </c>
      <c r="J575" s="2">
        <v>-0.191067395053133</v>
      </c>
      <c r="K575" s="2">
        <v>-0.19088975843209699</v>
      </c>
      <c r="L575" s="2">
        <v>-2.17101381869012</v>
      </c>
      <c r="M575" t="s">
        <v>448</v>
      </c>
      <c r="O575" s="15" t="s">
        <v>778</v>
      </c>
      <c r="P575" s="4">
        <v>3.8560411311053998E-2</v>
      </c>
      <c r="Q575" s="4">
        <v>4.6785999224083399E-5</v>
      </c>
      <c r="R575" s="4">
        <v>1.8040873736793101E-6</v>
      </c>
      <c r="S575" s="4">
        <v>1.15168405415249E-5</v>
      </c>
      <c r="T575" t="s">
        <v>440</v>
      </c>
    </row>
    <row r="576" spans="1:20" x14ac:dyDescent="0.35">
      <c r="A576" s="15" t="s">
        <v>1114</v>
      </c>
      <c r="B576" s="4">
        <v>2.1551724137931001E-2</v>
      </c>
      <c r="C576" s="4">
        <v>3.3484195360256502E-5</v>
      </c>
      <c r="D576" s="4">
        <v>7.2164214138483796E-7</v>
      </c>
      <c r="E576" s="4">
        <v>5.3211799905335202E-6</v>
      </c>
      <c r="F576" s="8" t="s">
        <v>438</v>
      </c>
      <c r="H576" s="83" t="s">
        <v>938</v>
      </c>
      <c r="I576" s="2">
        <v>-3.5336208968204001</v>
      </c>
      <c r="J576" s="2">
        <v>-0.191450420324035</v>
      </c>
      <c r="K576" s="2">
        <v>-0.19126874718613299</v>
      </c>
      <c r="L576" s="2">
        <v>-2.1753241066219799</v>
      </c>
      <c r="M576" t="s">
        <v>448</v>
      </c>
      <c r="O576" s="15" t="s">
        <v>1123</v>
      </c>
      <c r="P576" s="4">
        <v>3.3419023136246798E-2</v>
      </c>
      <c r="Q576" s="4">
        <v>5.2358863070161199E-5</v>
      </c>
      <c r="R576" s="4">
        <v>1.7497820563292901E-6</v>
      </c>
      <c r="S576" s="4">
        <v>1.1170169039023599E-5</v>
      </c>
      <c r="T576" t="s">
        <v>440</v>
      </c>
    </row>
    <row r="577" spans="1:20" x14ac:dyDescent="0.35">
      <c r="A577" s="15" t="s">
        <v>1079</v>
      </c>
      <c r="B577" s="4">
        <v>2.1551724137931001E-2</v>
      </c>
      <c r="C577" s="4">
        <v>3.34594755214223E-5</v>
      </c>
      <c r="D577" s="4">
        <v>7.2110938623755105E-7</v>
      </c>
      <c r="E577" s="4">
        <v>5.3172516084906401E-6</v>
      </c>
      <c r="F577" s="8" t="s">
        <v>438</v>
      </c>
      <c r="H577" s="83" t="s">
        <v>1124</v>
      </c>
      <c r="I577" s="2">
        <v>-3.5415630453192102</v>
      </c>
      <c r="J577" s="2">
        <v>-0.19183344559493701</v>
      </c>
      <c r="K577" s="2">
        <v>-0.19164773594016801</v>
      </c>
      <c r="L577" s="2">
        <v>-2.1796343945538399</v>
      </c>
      <c r="M577" t="s">
        <v>440</v>
      </c>
      <c r="O577" s="15" t="s">
        <v>773</v>
      </c>
      <c r="P577" s="4">
        <v>2.3136246786632401E-2</v>
      </c>
      <c r="Q577" s="4">
        <v>7.31455876942854E-5</v>
      </c>
      <c r="R577" s="4">
        <v>1.69231436824825E-6</v>
      </c>
      <c r="S577" s="4">
        <v>1.0803309756277401E-5</v>
      </c>
      <c r="T577" t="s">
        <v>440</v>
      </c>
    </row>
    <row r="578" spans="1:20" x14ac:dyDescent="0.35">
      <c r="A578" s="15" t="s">
        <v>718</v>
      </c>
      <c r="B578" s="4">
        <v>2.3706896551724099E-2</v>
      </c>
      <c r="C578" s="4">
        <v>2.9664304327111101E-5</v>
      </c>
      <c r="D578" s="4">
        <v>7.0324859396168498E-7</v>
      </c>
      <c r="E578" s="4">
        <v>5.1855513030026199E-6</v>
      </c>
      <c r="F578" s="8" t="s">
        <v>448</v>
      </c>
      <c r="H578" s="83" t="s">
        <v>987</v>
      </c>
      <c r="I578" s="2">
        <v>-3.5495051938180202</v>
      </c>
      <c r="J578" s="2">
        <v>-0.19221647086583801</v>
      </c>
      <c r="K578" s="2">
        <v>-0.19202672469420401</v>
      </c>
      <c r="L578" s="2">
        <v>-2.1839446824856998</v>
      </c>
      <c r="M578" t="s">
        <v>440</v>
      </c>
      <c r="O578" s="15" t="s">
        <v>864</v>
      </c>
      <c r="P578" s="4">
        <v>3.3419023136246798E-2</v>
      </c>
      <c r="Q578" s="4">
        <v>4.80599710496294E-5</v>
      </c>
      <c r="R578" s="4">
        <v>1.6061172844349201E-6</v>
      </c>
      <c r="S578" s="4">
        <v>1.02530492290402E-5</v>
      </c>
      <c r="T578" t="s">
        <v>440</v>
      </c>
    </row>
    <row r="579" spans="1:20" x14ac:dyDescent="0.35">
      <c r="A579" s="15" t="s">
        <v>1074</v>
      </c>
      <c r="B579" s="4">
        <v>1.72413793103448E-2</v>
      </c>
      <c r="C579" s="4">
        <v>3.9193001830696601E-5</v>
      </c>
      <c r="D579" s="4">
        <v>6.7574141087407905E-7</v>
      </c>
      <c r="E579" s="4">
        <v>4.9827213075691198E-6</v>
      </c>
      <c r="F579" s="8" t="s">
        <v>438</v>
      </c>
      <c r="H579" s="83" t="s">
        <v>1082</v>
      </c>
      <c r="I579" s="2">
        <v>-3.5574473423168298</v>
      </c>
      <c r="J579" s="2">
        <v>-0.19259949613673999</v>
      </c>
      <c r="K579" s="2">
        <v>-0.19240571344823901</v>
      </c>
      <c r="L579" s="2">
        <v>-2.1882549704175598</v>
      </c>
      <c r="M579" t="s">
        <v>440</v>
      </c>
      <c r="O579" s="15" t="s">
        <v>1122</v>
      </c>
      <c r="P579" s="4">
        <v>2.8277634961439601E-2</v>
      </c>
      <c r="Q579" s="4">
        <v>5.6377200829146098E-5</v>
      </c>
      <c r="R579" s="4">
        <v>1.59421390519436E-6</v>
      </c>
      <c r="S579" s="4">
        <v>1.01770610465282E-5</v>
      </c>
      <c r="T579" t="s">
        <v>440</v>
      </c>
    </row>
    <row r="580" spans="1:20" x14ac:dyDescent="0.35">
      <c r="A580" s="15" t="s">
        <v>957</v>
      </c>
      <c r="B580" s="4">
        <v>1.5086206896551701E-2</v>
      </c>
      <c r="C580" s="4">
        <v>4.3472571260124803E-5</v>
      </c>
      <c r="D580" s="4">
        <v>6.5583620435533103E-7</v>
      </c>
      <c r="E580" s="4">
        <v>4.8359460840050699E-6</v>
      </c>
      <c r="F580" s="8" t="s">
        <v>448</v>
      </c>
      <c r="H580" s="83" t="s">
        <v>819</v>
      </c>
      <c r="I580" s="2">
        <v>-3.5653894908156398</v>
      </c>
      <c r="J580" s="2">
        <v>-0.19298252140764199</v>
      </c>
      <c r="K580" s="2">
        <v>-0.192784702202275</v>
      </c>
      <c r="L580" s="2">
        <v>-2.1925652583494202</v>
      </c>
      <c r="M580" t="s">
        <v>440</v>
      </c>
      <c r="O580" s="15" t="s">
        <v>1125</v>
      </c>
      <c r="P580" s="4">
        <v>3.8560411311053998E-2</v>
      </c>
      <c r="Q580" s="4">
        <v>4.0824298079494899E-5</v>
      </c>
      <c r="R580" s="4">
        <v>1.5742017254304E-6</v>
      </c>
      <c r="S580" s="4">
        <v>1.00493083186989E-5</v>
      </c>
      <c r="T580" t="s">
        <v>438</v>
      </c>
    </row>
    <row r="581" spans="1:20" x14ac:dyDescent="0.35">
      <c r="A581" s="15" t="s">
        <v>980</v>
      </c>
      <c r="B581" s="4">
        <v>1.93965517241379E-2</v>
      </c>
      <c r="C581" s="4">
        <v>3.3465828875082698E-5</v>
      </c>
      <c r="D581" s="4">
        <v>6.4912168076669096E-7</v>
      </c>
      <c r="E581" s="4">
        <v>4.7864351331932496E-6</v>
      </c>
      <c r="F581" s="8" t="s">
        <v>448</v>
      </c>
      <c r="H581" s="83" t="s">
        <v>1119</v>
      </c>
      <c r="I581" s="2">
        <v>-3.5733316393144499</v>
      </c>
      <c r="J581" s="2">
        <v>-0.193365546678543</v>
      </c>
      <c r="K581" s="2">
        <v>-0.193163690956311</v>
      </c>
      <c r="L581" s="2">
        <v>-2.1968755462812801</v>
      </c>
      <c r="M581" t="s">
        <v>448</v>
      </c>
      <c r="O581" s="15" t="s">
        <v>1126</v>
      </c>
      <c r="P581" s="4">
        <v>3.3419023136246798E-2</v>
      </c>
      <c r="Q581" s="4">
        <v>4.3467567906723102E-5</v>
      </c>
      <c r="R581" s="4">
        <v>1.45264365755116E-6</v>
      </c>
      <c r="S581" s="4">
        <v>9.2733121531440999E-6</v>
      </c>
      <c r="T581" t="s">
        <v>438</v>
      </c>
    </row>
    <row r="582" spans="1:20" x14ac:dyDescent="0.35">
      <c r="A582" s="15" t="s">
        <v>855</v>
      </c>
      <c r="B582" s="4">
        <v>1.93965517241379E-2</v>
      </c>
      <c r="C582" s="4">
        <v>3.3154996762768903E-5</v>
      </c>
      <c r="D582" s="4">
        <v>6.4309260962267299E-7</v>
      </c>
      <c r="E582" s="4">
        <v>4.7419785100372396E-6</v>
      </c>
      <c r="F582" s="8" t="s">
        <v>438</v>
      </c>
      <c r="H582" s="83" t="s">
        <v>1127</v>
      </c>
      <c r="I582" s="2">
        <v>-3.5812737878132599</v>
      </c>
      <c r="J582" s="2">
        <v>-0.193748571949445</v>
      </c>
      <c r="K582" s="2">
        <v>-0.193542679710346</v>
      </c>
      <c r="L582" s="2">
        <v>-2.2011858342131401</v>
      </c>
      <c r="M582" t="s">
        <v>448</v>
      </c>
      <c r="O582" s="15" t="s">
        <v>1024</v>
      </c>
      <c r="P582" s="4">
        <v>2.8277634961439601E-2</v>
      </c>
      <c r="Q582" s="4">
        <v>5.0082258656903499E-5</v>
      </c>
      <c r="R582" s="4">
        <v>1.4162078283443201E-6</v>
      </c>
      <c r="S582" s="4">
        <v>9.0407149734866396E-6</v>
      </c>
      <c r="T582" t="s">
        <v>440</v>
      </c>
    </row>
    <row r="583" spans="1:20" x14ac:dyDescent="0.35">
      <c r="A583" s="15" t="s">
        <v>913</v>
      </c>
      <c r="B583" s="4">
        <v>2.3706896551724099E-2</v>
      </c>
      <c r="C583" s="4">
        <v>2.6339528145223302E-5</v>
      </c>
      <c r="D583" s="4">
        <v>6.2442846896003502E-7</v>
      </c>
      <c r="E583" s="4">
        <v>4.6043545463868497E-6</v>
      </c>
      <c r="F583" s="8" t="s">
        <v>448</v>
      </c>
      <c r="H583" s="83" t="s">
        <v>935</v>
      </c>
      <c r="I583" s="2">
        <v>-3.5892159363120699</v>
      </c>
      <c r="J583" s="2">
        <v>-0.19413159722034701</v>
      </c>
      <c r="K583" s="2">
        <v>-0.193921668464382</v>
      </c>
      <c r="L583" s="2">
        <v>-2.205496122145</v>
      </c>
      <c r="M583" t="s">
        <v>440</v>
      </c>
      <c r="O583" s="15" t="s">
        <v>1128</v>
      </c>
      <c r="P583" s="4">
        <v>2.5706940874036001E-2</v>
      </c>
      <c r="Q583" s="4">
        <v>5.3880357054398098E-5</v>
      </c>
      <c r="R583" s="4">
        <v>1.38509915306936E-6</v>
      </c>
      <c r="S583" s="4">
        <v>8.8421250061564807E-6</v>
      </c>
      <c r="T583" t="s">
        <v>440</v>
      </c>
    </row>
    <row r="584" spans="1:20" x14ac:dyDescent="0.35">
      <c r="A584" s="15" t="s">
        <v>972</v>
      </c>
      <c r="B584" s="4">
        <v>1.72413793103448E-2</v>
      </c>
      <c r="C584" s="4">
        <v>3.5899415522785901E-5</v>
      </c>
      <c r="D584" s="4">
        <v>6.1895544004803202E-7</v>
      </c>
      <c r="E584" s="4">
        <v>4.5639980174869802E-6</v>
      </c>
      <c r="F584" s="8" t="s">
        <v>448</v>
      </c>
      <c r="H584" s="83" t="s">
        <v>1129</v>
      </c>
      <c r="I584" s="2">
        <v>-3.59715808481088</v>
      </c>
      <c r="J584" s="2">
        <v>-0.19451462249124801</v>
      </c>
      <c r="K584" s="2">
        <v>-0.19430065721841799</v>
      </c>
      <c r="L584" s="2">
        <v>-2.20980641007686</v>
      </c>
      <c r="M584" t="s">
        <v>440</v>
      </c>
      <c r="O584" s="15" t="s">
        <v>885</v>
      </c>
      <c r="P584" s="4">
        <v>3.3419023136246798E-2</v>
      </c>
      <c r="Q584" s="4">
        <v>4.0198357513929103E-5</v>
      </c>
      <c r="R584" s="4">
        <v>1.3433898397971201E-6</v>
      </c>
      <c r="S584" s="4">
        <v>8.5758632291155504E-6</v>
      </c>
      <c r="T584" t="s">
        <v>438</v>
      </c>
    </row>
    <row r="585" spans="1:20" x14ac:dyDescent="0.35">
      <c r="A585" s="15" t="s">
        <v>1112</v>
      </c>
      <c r="B585" s="4">
        <v>1.72413793103448E-2</v>
      </c>
      <c r="C585" s="4">
        <v>3.5510838643180797E-5</v>
      </c>
      <c r="D585" s="4">
        <v>6.1225583867553095E-7</v>
      </c>
      <c r="E585" s="4">
        <v>4.5145970987719403E-6</v>
      </c>
      <c r="F585" s="8" t="s">
        <v>438</v>
      </c>
      <c r="H585" s="83" t="s">
        <v>1008</v>
      </c>
      <c r="I585" s="2">
        <v>-3.60510023330969</v>
      </c>
      <c r="J585" s="2">
        <v>-0.19489764776214999</v>
      </c>
      <c r="K585" s="2">
        <v>-0.19467964597245299</v>
      </c>
      <c r="L585" s="2">
        <v>-2.2141166980087199</v>
      </c>
      <c r="M585" t="s">
        <v>440</v>
      </c>
      <c r="O585" s="15" t="s">
        <v>971</v>
      </c>
      <c r="P585" s="4">
        <v>2.5706940874036001E-2</v>
      </c>
      <c r="Q585" s="4">
        <v>5.1530805492880698E-5</v>
      </c>
      <c r="R585" s="4">
        <v>1.32469936999693E-6</v>
      </c>
      <c r="S585" s="4">
        <v>8.4565479656336599E-6</v>
      </c>
      <c r="T585" t="s">
        <v>438</v>
      </c>
    </row>
    <row r="586" spans="1:20" x14ac:dyDescent="0.35">
      <c r="A586" s="15" t="s">
        <v>1130</v>
      </c>
      <c r="B586" s="4">
        <v>1.93965517241379E-2</v>
      </c>
      <c r="C586" s="4">
        <v>3.1263079655350602E-5</v>
      </c>
      <c r="D586" s="4">
        <v>6.0639594159085103E-7</v>
      </c>
      <c r="E586" s="4">
        <v>4.4713879160962296E-6</v>
      </c>
      <c r="F586" s="8" t="s">
        <v>438</v>
      </c>
      <c r="H586" s="83" t="s">
        <v>1010</v>
      </c>
      <c r="I586" s="2">
        <v>-3.6130423818085</v>
      </c>
      <c r="J586" s="2">
        <v>-0.19528067303305199</v>
      </c>
      <c r="K586" s="2">
        <v>-0.19505863472648899</v>
      </c>
      <c r="L586" s="2">
        <v>-2.2184269859405901</v>
      </c>
      <c r="M586" t="s">
        <v>440</v>
      </c>
      <c r="O586" s="15" t="s">
        <v>811</v>
      </c>
      <c r="P586" s="4">
        <v>2.0565552699228801E-2</v>
      </c>
      <c r="Q586" s="4">
        <v>6.30294430514643E-5</v>
      </c>
      <c r="R586" s="4">
        <v>1.29623533267793E-6</v>
      </c>
      <c r="S586" s="4">
        <v>8.2748407025855204E-6</v>
      </c>
      <c r="T586" t="s">
        <v>438</v>
      </c>
    </row>
    <row r="587" spans="1:20" x14ac:dyDescent="0.35">
      <c r="A587" s="15" t="s">
        <v>1015</v>
      </c>
      <c r="B587" s="4">
        <v>1.93965517241379E-2</v>
      </c>
      <c r="C587" s="4">
        <v>3.1168564933008899E-5</v>
      </c>
      <c r="D587" s="4">
        <v>6.0456268189025899E-7</v>
      </c>
      <c r="E587" s="4">
        <v>4.4578699904142202E-6</v>
      </c>
      <c r="F587" s="8" t="s">
        <v>448</v>
      </c>
      <c r="H587" s="83" t="s">
        <v>1007</v>
      </c>
      <c r="I587" s="2">
        <v>-3.62098453030731</v>
      </c>
      <c r="J587" s="2">
        <v>-0.195663698303953</v>
      </c>
      <c r="K587" s="2">
        <v>-0.19543762348052399</v>
      </c>
      <c r="L587" s="2">
        <v>-2.22273727387245</v>
      </c>
      <c r="M587" t="s">
        <v>448</v>
      </c>
      <c r="O587" s="15" t="s">
        <v>1124</v>
      </c>
      <c r="P587" s="4">
        <v>3.0848329048843201E-2</v>
      </c>
      <c r="Q587" s="4">
        <v>4.16622301988355E-5</v>
      </c>
      <c r="R587" s="4">
        <v>1.28521018608233E-6</v>
      </c>
      <c r="S587" s="4">
        <v>8.2044589366350698E-6</v>
      </c>
      <c r="T587" t="s">
        <v>438</v>
      </c>
    </row>
    <row r="588" spans="1:20" x14ac:dyDescent="0.35">
      <c r="A588" s="15" t="s">
        <v>794</v>
      </c>
      <c r="B588" s="4">
        <v>1.93965517241379E-2</v>
      </c>
      <c r="C588" s="4">
        <v>2.9788784169753502E-5</v>
      </c>
      <c r="D588" s="4">
        <v>5.7779969294780503E-7</v>
      </c>
      <c r="E588" s="4">
        <v>4.2605274669105803E-6</v>
      </c>
      <c r="F588" s="8" t="s">
        <v>448</v>
      </c>
      <c r="H588" s="83" t="s">
        <v>815</v>
      </c>
      <c r="I588" s="2">
        <v>-3.6289266788061201</v>
      </c>
      <c r="J588" s="2">
        <v>-0.196046723574855</v>
      </c>
      <c r="K588" s="2">
        <v>-0.19581661223456001</v>
      </c>
      <c r="L588" s="2">
        <v>-2.22704756180431</v>
      </c>
      <c r="M588" t="s">
        <v>440</v>
      </c>
      <c r="O588" s="15" t="s">
        <v>987</v>
      </c>
      <c r="P588" s="4">
        <v>2.5706940874036001E-2</v>
      </c>
      <c r="Q588" s="4">
        <v>4.9591893620909102E-5</v>
      </c>
      <c r="R588" s="4">
        <v>1.27485587714419E-6</v>
      </c>
      <c r="S588" s="4">
        <v>8.1383596297511707E-6</v>
      </c>
      <c r="T588" t="s">
        <v>438</v>
      </c>
    </row>
    <row r="589" spans="1:20" x14ac:dyDescent="0.35">
      <c r="A589" s="15" t="s">
        <v>1085</v>
      </c>
      <c r="B589" s="4">
        <v>1.72413793103448E-2</v>
      </c>
      <c r="C589" s="4">
        <v>3.3468312258652697E-5</v>
      </c>
      <c r="D589" s="4">
        <v>5.7703986652849395E-7</v>
      </c>
      <c r="E589" s="4">
        <v>4.2549247271219102E-6</v>
      </c>
      <c r="F589" s="8" t="s">
        <v>448</v>
      </c>
      <c r="H589" s="83" t="s">
        <v>901</v>
      </c>
      <c r="I589" s="2">
        <v>-3.6368688273049301</v>
      </c>
      <c r="J589" s="2">
        <v>-0.19642974884575701</v>
      </c>
      <c r="K589" s="2">
        <v>-0.19619560098859601</v>
      </c>
      <c r="L589" s="2">
        <v>-2.2313578497361699</v>
      </c>
      <c r="M589" t="s">
        <v>440</v>
      </c>
      <c r="O589" s="15" t="s">
        <v>794</v>
      </c>
      <c r="P589" s="4">
        <v>3.0848329048843201E-2</v>
      </c>
      <c r="Q589" s="4">
        <v>4.0652505055936502E-5</v>
      </c>
      <c r="R589" s="4">
        <v>1.25406185262529E-6</v>
      </c>
      <c r="S589" s="4">
        <v>8.0056158014340596E-6</v>
      </c>
      <c r="T589" t="s">
        <v>440</v>
      </c>
    </row>
    <row r="590" spans="1:20" x14ac:dyDescent="0.35">
      <c r="A590" s="15" t="s">
        <v>1104</v>
      </c>
      <c r="B590" s="4">
        <v>1.5086206896551701E-2</v>
      </c>
      <c r="C590" s="4">
        <v>3.7647264031235102E-5</v>
      </c>
      <c r="D590" s="4">
        <v>5.6795441426432195E-7</v>
      </c>
      <c r="E590" s="4">
        <v>4.1879312354443298E-6</v>
      </c>
      <c r="F590" s="8" t="s">
        <v>438</v>
      </c>
      <c r="H590" s="83" t="s">
        <v>1131</v>
      </c>
      <c r="I590" s="2">
        <v>-3.6448109758037401</v>
      </c>
      <c r="J590" s="2">
        <v>-0.19681277411665801</v>
      </c>
      <c r="K590" s="2">
        <v>-0.19657458974263101</v>
      </c>
      <c r="L590" s="2">
        <v>-2.2356681376680299</v>
      </c>
      <c r="M590" t="s">
        <v>448</v>
      </c>
      <c r="O590" s="15" t="s">
        <v>894</v>
      </c>
      <c r="P590" s="4">
        <v>3.0848329048843201E-2</v>
      </c>
      <c r="Q590" s="4">
        <v>3.9043179834369E-5</v>
      </c>
      <c r="R590" s="4">
        <v>1.20441685864378E-6</v>
      </c>
      <c r="S590" s="4">
        <v>7.6886946324753496E-6</v>
      </c>
      <c r="T590" t="s">
        <v>440</v>
      </c>
    </row>
    <row r="591" spans="1:20" x14ac:dyDescent="0.35">
      <c r="A591" s="15" t="s">
        <v>1076</v>
      </c>
      <c r="B591" s="4">
        <v>1.93965517241379E-2</v>
      </c>
      <c r="C591" s="4">
        <v>2.9220920329606501E-5</v>
      </c>
      <c r="D591" s="4">
        <v>5.6678509260012702E-7</v>
      </c>
      <c r="E591" s="4">
        <v>4.1793089964075804E-6</v>
      </c>
      <c r="F591" s="8" t="s">
        <v>448</v>
      </c>
      <c r="H591" s="83" t="s">
        <v>862</v>
      </c>
      <c r="I591" s="2">
        <v>-3.6527531243025502</v>
      </c>
      <c r="J591" s="2">
        <v>-0.19719579938755999</v>
      </c>
      <c r="K591" s="2">
        <v>-0.196953578496667</v>
      </c>
      <c r="L591" s="2">
        <v>-2.2399784255998898</v>
      </c>
      <c r="M591" t="s">
        <v>440</v>
      </c>
      <c r="O591" s="15" t="s">
        <v>1023</v>
      </c>
      <c r="P591" s="4">
        <v>3.5989717223650401E-2</v>
      </c>
      <c r="Q591" s="4">
        <v>3.33932681492232E-5</v>
      </c>
      <c r="R591" s="4">
        <v>1.2018142778640701E-6</v>
      </c>
      <c r="S591" s="4">
        <v>7.6720804106402304E-6</v>
      </c>
      <c r="T591" t="s">
        <v>438</v>
      </c>
    </row>
    <row r="592" spans="1:20" x14ac:dyDescent="0.35">
      <c r="A592" s="15" t="s">
        <v>671</v>
      </c>
      <c r="B592" s="4">
        <v>2.1551724137931001E-2</v>
      </c>
      <c r="C592" s="4">
        <v>2.62057615053562E-5</v>
      </c>
      <c r="D592" s="4">
        <v>5.6477934278784896E-7</v>
      </c>
      <c r="E592" s="4">
        <v>4.1645191786363704E-6</v>
      </c>
      <c r="F592" s="8" t="s">
        <v>448</v>
      </c>
      <c r="H592" s="83" t="s">
        <v>1123</v>
      </c>
      <c r="I592" s="2">
        <v>-3.6606952728013602</v>
      </c>
      <c r="J592" s="2">
        <v>-0.19757882465846199</v>
      </c>
      <c r="K592" s="2">
        <v>-0.197332567250703</v>
      </c>
      <c r="L592" s="2">
        <v>-2.2442887135317502</v>
      </c>
      <c r="M592" t="s">
        <v>448</v>
      </c>
      <c r="O592" s="15" t="s">
        <v>1132</v>
      </c>
      <c r="P592" s="4">
        <v>2.5706940874036001E-2</v>
      </c>
      <c r="Q592" s="4">
        <v>4.6702849888912401E-5</v>
      </c>
      <c r="R592" s="4">
        <v>1.20058740074325E-6</v>
      </c>
      <c r="S592" s="4">
        <v>7.66424833533682E-6</v>
      </c>
      <c r="T592" t="s">
        <v>438</v>
      </c>
    </row>
    <row r="593" spans="1:20" x14ac:dyDescent="0.35">
      <c r="A593" s="15" t="s">
        <v>1133</v>
      </c>
      <c r="B593" s="4">
        <v>1.5086206896551701E-2</v>
      </c>
      <c r="C593" s="4">
        <v>3.7185953784843901E-5</v>
      </c>
      <c r="D593" s="4">
        <v>5.6099499244376601E-7</v>
      </c>
      <c r="E593" s="4">
        <v>4.1366144760514199E-6</v>
      </c>
      <c r="F593" s="8" t="s">
        <v>438</v>
      </c>
      <c r="H593" s="83" t="s">
        <v>954</v>
      </c>
      <c r="I593" s="2">
        <v>-3.6686374213001698</v>
      </c>
      <c r="J593" s="2">
        <v>-0.197961849929363</v>
      </c>
      <c r="K593" s="2">
        <v>-0.197711556004738</v>
      </c>
      <c r="L593" s="2">
        <v>-2.2485990014636101</v>
      </c>
      <c r="M593" t="s">
        <v>440</v>
      </c>
      <c r="O593" s="15" t="s">
        <v>1012</v>
      </c>
      <c r="P593" s="4">
        <v>2.3136246786632401E-2</v>
      </c>
      <c r="Q593" s="4">
        <v>5.1715605976398497E-5</v>
      </c>
      <c r="R593" s="4">
        <v>1.1965050225902E-6</v>
      </c>
      <c r="S593" s="4">
        <v>7.6381874588488795E-6</v>
      </c>
      <c r="T593" t="s">
        <v>438</v>
      </c>
    </row>
    <row r="594" spans="1:20" x14ac:dyDescent="0.35">
      <c r="A594" s="15" t="s">
        <v>1054</v>
      </c>
      <c r="B594" s="4">
        <v>1.93965517241379E-2</v>
      </c>
      <c r="C594" s="4">
        <v>2.8385558309265901E-5</v>
      </c>
      <c r="D594" s="4">
        <v>5.5058194996420897E-7</v>
      </c>
      <c r="E594" s="4">
        <v>4.0598317189130199E-6</v>
      </c>
      <c r="F594" s="8" t="s">
        <v>438</v>
      </c>
      <c r="H594" s="83" t="s">
        <v>973</v>
      </c>
      <c r="I594" s="2">
        <v>-3.6765795697989798</v>
      </c>
      <c r="J594" s="2">
        <v>-0.198344875200265</v>
      </c>
      <c r="K594" s="2">
        <v>-0.198090544758774</v>
      </c>
      <c r="L594" s="2">
        <v>-2.2529092893954701</v>
      </c>
      <c r="M594" t="s">
        <v>448</v>
      </c>
      <c r="O594" s="15" t="s">
        <v>1050</v>
      </c>
      <c r="P594" s="4">
        <v>3.0848329048843201E-2</v>
      </c>
      <c r="Q594" s="4">
        <v>3.8256502194985901E-5</v>
      </c>
      <c r="R594" s="4">
        <v>1.1801491679687199E-6</v>
      </c>
      <c r="S594" s="4">
        <v>7.5337757921280003E-6</v>
      </c>
      <c r="T594" t="s">
        <v>438</v>
      </c>
    </row>
    <row r="595" spans="1:20" x14ac:dyDescent="0.35">
      <c r="A595" s="15" t="s">
        <v>1007</v>
      </c>
      <c r="B595" s="4">
        <v>1.72413793103448E-2</v>
      </c>
      <c r="C595" s="4">
        <v>3.1334666959732101E-5</v>
      </c>
      <c r="D595" s="4">
        <v>5.4025287861607099E-7</v>
      </c>
      <c r="E595" s="4">
        <v>3.9836681405595802E-6</v>
      </c>
      <c r="F595" s="8" t="s">
        <v>438</v>
      </c>
      <c r="H595" s="83" t="s">
        <v>994</v>
      </c>
      <c r="I595" s="2">
        <v>-3.6845217182977898</v>
      </c>
      <c r="J595" s="2">
        <v>-0.19872790047116701</v>
      </c>
      <c r="K595" s="2">
        <v>-0.19846953351280899</v>
      </c>
      <c r="L595" s="2">
        <v>-2.25721957732733</v>
      </c>
      <c r="M595" t="s">
        <v>440</v>
      </c>
      <c r="O595" s="15" t="s">
        <v>1109</v>
      </c>
      <c r="P595" s="4">
        <v>2.5706940874036001E-2</v>
      </c>
      <c r="Q595" s="4">
        <v>4.4498275808842101E-5</v>
      </c>
      <c r="R595" s="4">
        <v>1.14391454521445E-6</v>
      </c>
      <c r="S595" s="4">
        <v>7.30246306391345E-6</v>
      </c>
      <c r="T595" t="s">
        <v>438</v>
      </c>
    </row>
    <row r="596" spans="1:20" x14ac:dyDescent="0.35">
      <c r="A596" s="15" t="s">
        <v>903</v>
      </c>
      <c r="B596" s="4">
        <v>2.3706896551724099E-2</v>
      </c>
      <c r="C596" s="4">
        <v>2.2117187588692001E-5</v>
      </c>
      <c r="D596" s="4">
        <v>5.2432987818019797E-7</v>
      </c>
      <c r="E596" s="4">
        <v>3.8662565504520097E-6</v>
      </c>
      <c r="F596" s="8" t="s">
        <v>438</v>
      </c>
      <c r="H596" s="83" t="s">
        <v>849</v>
      </c>
      <c r="I596" s="2">
        <v>-3.6924638667965999</v>
      </c>
      <c r="J596" s="2">
        <v>-0.19911092574206801</v>
      </c>
      <c r="K596" s="2">
        <v>-0.19884852226684499</v>
      </c>
      <c r="L596" s="2">
        <v>-2.26152986525919</v>
      </c>
      <c r="M596" t="s">
        <v>440</v>
      </c>
      <c r="O596" s="15" t="s">
        <v>1134</v>
      </c>
      <c r="P596" s="4">
        <v>2.5706940874036001E-2</v>
      </c>
      <c r="Q596" s="4">
        <v>4.4105147756915602E-5</v>
      </c>
      <c r="R596" s="4">
        <v>1.1338084256276499E-6</v>
      </c>
      <c r="S596" s="4">
        <v>7.2379481354943204E-6</v>
      </c>
      <c r="T596" t="s">
        <v>438</v>
      </c>
    </row>
    <row r="597" spans="1:20" x14ac:dyDescent="0.35">
      <c r="A597" s="15" t="s">
        <v>1105</v>
      </c>
      <c r="B597" s="4">
        <v>2.1551724137931001E-2</v>
      </c>
      <c r="C597" s="4">
        <v>2.3800421607421402E-5</v>
      </c>
      <c r="D597" s="4">
        <v>5.1294012084960004E-7</v>
      </c>
      <c r="E597" s="4">
        <v>3.7822717810920799E-6</v>
      </c>
      <c r="F597" s="8" t="s">
        <v>438</v>
      </c>
      <c r="H597" s="83" t="s">
        <v>1135</v>
      </c>
      <c r="I597" s="2">
        <v>-3.7004060152954201</v>
      </c>
      <c r="J597" s="2">
        <v>-0.19949395101296999</v>
      </c>
      <c r="K597" s="2">
        <v>-0.19922751102088099</v>
      </c>
      <c r="L597" s="2">
        <v>-2.2658401531910499</v>
      </c>
      <c r="M597" t="s">
        <v>440</v>
      </c>
      <c r="O597" s="15" t="s">
        <v>617</v>
      </c>
      <c r="P597" s="4">
        <v>3.3419023136246798E-2</v>
      </c>
      <c r="Q597" s="4">
        <v>3.1442314158201299E-5</v>
      </c>
      <c r="R597" s="4">
        <v>1.05077142431007E-6</v>
      </c>
      <c r="S597" s="4">
        <v>6.7078607809829997E-6</v>
      </c>
      <c r="T597" t="s">
        <v>440</v>
      </c>
    </row>
    <row r="598" spans="1:20" x14ac:dyDescent="0.35">
      <c r="A598" s="15" t="s">
        <v>1078</v>
      </c>
      <c r="B598" s="4">
        <v>1.5086206896551701E-2</v>
      </c>
      <c r="C598" s="4">
        <v>3.3361588803438699E-5</v>
      </c>
      <c r="D598" s="4">
        <v>5.0329983108635896E-7</v>
      </c>
      <c r="E598" s="4">
        <v>3.7111870785099101E-6</v>
      </c>
      <c r="F598" s="8" t="s">
        <v>448</v>
      </c>
      <c r="H598" s="83" t="s">
        <v>1081</v>
      </c>
      <c r="I598" s="2">
        <v>-3.7083481637942199</v>
      </c>
      <c r="J598" s="2">
        <v>-0.19987697628387199</v>
      </c>
      <c r="K598" s="2">
        <v>-0.19960649977491601</v>
      </c>
      <c r="L598" s="2">
        <v>-2.2701504411229099</v>
      </c>
      <c r="M598" t="s">
        <v>448</v>
      </c>
      <c r="O598" s="15" t="s">
        <v>936</v>
      </c>
      <c r="P598" s="4">
        <v>2.8277634961439601E-2</v>
      </c>
      <c r="Q598" s="4">
        <v>3.5740301555406798E-5</v>
      </c>
      <c r="R598" s="4">
        <v>1.0106512007955599E-6</v>
      </c>
      <c r="S598" s="4">
        <v>6.4517433537186097E-6</v>
      </c>
      <c r="T598" t="s">
        <v>440</v>
      </c>
    </row>
    <row r="599" spans="1:20" x14ac:dyDescent="0.35">
      <c r="A599" s="15" t="s">
        <v>947</v>
      </c>
      <c r="B599" s="4">
        <v>1.72413793103448E-2</v>
      </c>
      <c r="C599" s="4">
        <v>2.82384781740145E-5</v>
      </c>
      <c r="D599" s="4">
        <v>4.8687031334507703E-7</v>
      </c>
      <c r="E599" s="4">
        <v>3.5900405766007299E-6</v>
      </c>
      <c r="F599" s="8" t="s">
        <v>448</v>
      </c>
      <c r="H599" s="83" t="s">
        <v>1013</v>
      </c>
      <c r="I599" s="2">
        <v>-3.7162903122930402</v>
      </c>
      <c r="J599" s="2">
        <v>-0.200260001554773</v>
      </c>
      <c r="K599" s="2">
        <v>-0.19998548852895201</v>
      </c>
      <c r="L599" s="2">
        <v>-2.2744607290547698</v>
      </c>
      <c r="M599" t="s">
        <v>440</v>
      </c>
      <c r="O599" s="15" t="s">
        <v>944</v>
      </c>
      <c r="P599" s="4">
        <v>2.5706940874036001E-2</v>
      </c>
      <c r="Q599" s="4">
        <v>3.8588138891173198E-5</v>
      </c>
      <c r="R599" s="4">
        <v>9.919830049144779E-7</v>
      </c>
      <c r="S599" s="4">
        <v>6.3325702813402203E-6</v>
      </c>
      <c r="T599" t="s">
        <v>438</v>
      </c>
    </row>
    <row r="600" spans="1:20" x14ac:dyDescent="0.35">
      <c r="A600" s="15" t="s">
        <v>1136</v>
      </c>
      <c r="B600" s="4">
        <v>1.72413793103448E-2</v>
      </c>
      <c r="C600" s="4">
        <v>2.72828628651126E-5</v>
      </c>
      <c r="D600" s="4">
        <v>4.7039418732952802E-7</v>
      </c>
      <c r="E600" s="4">
        <v>3.468550398786E-6</v>
      </c>
      <c r="F600" s="8" t="s">
        <v>448</v>
      </c>
      <c r="H600" s="83" t="s">
        <v>1072</v>
      </c>
      <c r="I600" s="2">
        <v>-3.7242324607918502</v>
      </c>
      <c r="J600" s="2">
        <v>-0.200643026825675</v>
      </c>
      <c r="K600" s="2">
        <v>-0.20036447728298801</v>
      </c>
      <c r="L600" s="2">
        <v>-2.2787710169866302</v>
      </c>
      <c r="M600" t="s">
        <v>448</v>
      </c>
      <c r="O600" s="15" t="s">
        <v>1033</v>
      </c>
      <c r="P600" s="4">
        <v>1.7994858611825201E-2</v>
      </c>
      <c r="Q600" s="4">
        <v>5.2735679894314103E-5</v>
      </c>
      <c r="R600" s="4">
        <v>9.4897110349665495E-7</v>
      </c>
      <c r="S600" s="4">
        <v>6.0579931088352103E-6</v>
      </c>
      <c r="T600" t="s">
        <v>438</v>
      </c>
    </row>
    <row r="601" spans="1:20" x14ac:dyDescent="0.35">
      <c r="A601" s="15" t="s">
        <v>917</v>
      </c>
      <c r="B601" s="4">
        <v>1.72413793103448E-2</v>
      </c>
      <c r="C601" s="4">
        <v>2.54655342809779E-5</v>
      </c>
      <c r="D601" s="4">
        <v>4.3906093587893E-7</v>
      </c>
      <c r="E601" s="4">
        <v>3.2375080841876199E-6</v>
      </c>
      <c r="F601" s="8" t="s">
        <v>448</v>
      </c>
      <c r="H601" s="83" t="s">
        <v>1137</v>
      </c>
      <c r="I601" s="2">
        <v>-3.7321746092906598</v>
      </c>
      <c r="J601" s="2">
        <v>-0.20102605209657701</v>
      </c>
      <c r="K601" s="2">
        <v>-0.20074346603702301</v>
      </c>
      <c r="L601" s="2">
        <v>-2.2830813049184902</v>
      </c>
      <c r="M601" t="s">
        <v>448</v>
      </c>
      <c r="O601" s="15" t="s">
        <v>992</v>
      </c>
      <c r="P601" s="4">
        <v>1.5424164524421601E-2</v>
      </c>
      <c r="Q601" s="4">
        <v>5.9151924605748203E-5</v>
      </c>
      <c r="R601" s="4">
        <v>9.12369017055242E-7</v>
      </c>
      <c r="S601" s="4">
        <v>5.8243345847620903E-6</v>
      </c>
      <c r="T601" t="s">
        <v>440</v>
      </c>
    </row>
    <row r="602" spans="1:20" x14ac:dyDescent="0.35">
      <c r="A602" s="15" t="s">
        <v>1081</v>
      </c>
      <c r="B602" s="4">
        <v>1.72413793103448E-2</v>
      </c>
      <c r="C602" s="4">
        <v>2.5307462900831598E-5</v>
      </c>
      <c r="D602" s="4">
        <v>4.3633556725571698E-7</v>
      </c>
      <c r="E602" s="4">
        <v>3.2174120058781802E-6</v>
      </c>
      <c r="F602" s="8" t="s">
        <v>448</v>
      </c>
      <c r="H602" s="83" t="s">
        <v>1100</v>
      </c>
      <c r="I602" s="2">
        <v>-3.7401167577894698</v>
      </c>
      <c r="J602" s="2">
        <v>-0.20140907736747801</v>
      </c>
      <c r="K602" s="2">
        <v>-0.201122454791059</v>
      </c>
      <c r="L602" s="2">
        <v>-2.2873915928503501</v>
      </c>
      <c r="M602" t="s">
        <v>448</v>
      </c>
      <c r="O602" s="15" t="s">
        <v>808</v>
      </c>
      <c r="P602" s="4">
        <v>2.0565552699228801E-2</v>
      </c>
      <c r="Q602" s="4">
        <v>4.3279597124925701E-5</v>
      </c>
      <c r="R602" s="4">
        <v>8.9006883547405002E-7</v>
      </c>
      <c r="S602" s="4">
        <v>5.6819758281604898E-6</v>
      </c>
      <c r="T602" t="s">
        <v>440</v>
      </c>
    </row>
    <row r="603" spans="1:20" x14ac:dyDescent="0.35">
      <c r="A603" s="15" t="s">
        <v>830</v>
      </c>
      <c r="B603" s="4">
        <v>1.72413793103448E-2</v>
      </c>
      <c r="C603" s="4">
        <v>2.5244941314436501E-5</v>
      </c>
      <c r="D603" s="4">
        <v>4.3525760886959499E-7</v>
      </c>
      <c r="E603" s="4">
        <v>3.2094634531732998E-6</v>
      </c>
      <c r="F603" s="8" t="s">
        <v>448</v>
      </c>
      <c r="H603" s="83" t="s">
        <v>870</v>
      </c>
      <c r="I603" s="2">
        <v>-3.7480589062882799</v>
      </c>
      <c r="J603" s="2">
        <v>-0.20179210263837999</v>
      </c>
      <c r="K603" s="2">
        <v>-0.201501443545095</v>
      </c>
      <c r="L603" s="2">
        <v>-2.29170188078221</v>
      </c>
      <c r="M603" t="s">
        <v>440</v>
      </c>
      <c r="O603" s="15" t="s">
        <v>1138</v>
      </c>
      <c r="P603" s="4">
        <v>2.8277634961439601E-2</v>
      </c>
      <c r="Q603" s="4">
        <v>3.1446412348639002E-5</v>
      </c>
      <c r="R603" s="4">
        <v>8.8923016924171997E-7</v>
      </c>
      <c r="S603" s="4">
        <v>5.6766219936365999E-6</v>
      </c>
      <c r="T603" t="s">
        <v>440</v>
      </c>
    </row>
    <row r="604" spans="1:20" x14ac:dyDescent="0.35">
      <c r="A604" s="15" t="s">
        <v>1123</v>
      </c>
      <c r="B604" s="4">
        <v>1.29310344827586E-2</v>
      </c>
      <c r="C604" s="4">
        <v>3.33876979733488E-5</v>
      </c>
      <c r="D604" s="4">
        <v>4.3173747379330402E-7</v>
      </c>
      <c r="E604" s="4">
        <v>3.1835069973931702E-6</v>
      </c>
      <c r="F604" s="8" t="s">
        <v>448</v>
      </c>
      <c r="H604" s="83" t="s">
        <v>1041</v>
      </c>
      <c r="I604" s="2">
        <v>-3.7560010547870899</v>
      </c>
      <c r="J604" s="2">
        <v>-0.20217512790928199</v>
      </c>
      <c r="K604" s="2">
        <v>-0.20188043229913</v>
      </c>
      <c r="L604" s="2">
        <v>-2.2960121687140802</v>
      </c>
      <c r="M604" t="s">
        <v>440</v>
      </c>
      <c r="O604" s="15" t="s">
        <v>725</v>
      </c>
      <c r="P604" s="4">
        <v>2.3136246786632401E-2</v>
      </c>
      <c r="Q604" s="4">
        <v>3.8389108283331901E-5</v>
      </c>
      <c r="R604" s="4">
        <v>8.8817988316192104E-7</v>
      </c>
      <c r="S604" s="4">
        <v>5.6699172311730497E-6</v>
      </c>
      <c r="T604" t="s">
        <v>438</v>
      </c>
    </row>
    <row r="605" spans="1:20" x14ac:dyDescent="0.35">
      <c r="A605" s="15" t="s">
        <v>1089</v>
      </c>
      <c r="B605" s="4">
        <v>1.5086206896551701E-2</v>
      </c>
      <c r="C605" s="4">
        <v>2.8506920219119601E-5</v>
      </c>
      <c r="D605" s="4">
        <v>4.3006129640913202E-7</v>
      </c>
      <c r="E605" s="4">
        <v>3.1711473511838599E-6</v>
      </c>
      <c r="F605" s="8" t="s">
        <v>438</v>
      </c>
      <c r="H605" s="83" t="s">
        <v>475</v>
      </c>
      <c r="I605" s="2">
        <v>-3.7639432032858999</v>
      </c>
      <c r="J605" s="2">
        <v>-0.202558153180183</v>
      </c>
      <c r="K605" s="2">
        <v>-0.20225942105316599</v>
      </c>
      <c r="L605" s="2">
        <v>-2.3003224566459402</v>
      </c>
      <c r="M605" t="s">
        <v>440</v>
      </c>
      <c r="O605" s="15" t="s">
        <v>1045</v>
      </c>
      <c r="P605" s="4">
        <v>2.8277634961439601E-2</v>
      </c>
      <c r="Q605" s="4">
        <v>3.1110882011472998E-5</v>
      </c>
      <c r="R605" s="4">
        <v>8.7974216484885203E-7</v>
      </c>
      <c r="S605" s="4">
        <v>5.6160529573226398E-6</v>
      </c>
      <c r="T605" t="s">
        <v>438</v>
      </c>
    </row>
    <row r="606" spans="1:20" x14ac:dyDescent="0.35">
      <c r="A606" s="15" t="s">
        <v>923</v>
      </c>
      <c r="B606" s="4">
        <v>1.93965517241379E-2</v>
      </c>
      <c r="C606" s="4">
        <v>2.1732298828453699E-5</v>
      </c>
      <c r="D606" s="4">
        <v>4.21531658310525E-7</v>
      </c>
      <c r="E606" s="4">
        <v>3.1082522720665298E-6</v>
      </c>
      <c r="F606" s="8" t="s">
        <v>448</v>
      </c>
      <c r="H606" s="83" t="s">
        <v>691</v>
      </c>
      <c r="I606" s="2">
        <v>-3.77188535178471</v>
      </c>
      <c r="J606" s="2">
        <v>-0.202941178451085</v>
      </c>
      <c r="K606" s="2">
        <v>-0.20263840980720099</v>
      </c>
      <c r="L606" s="2">
        <v>-2.3046327445778001</v>
      </c>
      <c r="M606" t="s">
        <v>448</v>
      </c>
      <c r="O606" s="15" t="s">
        <v>1139</v>
      </c>
      <c r="P606" s="4">
        <v>1.7994858611825201E-2</v>
      </c>
      <c r="Q606" s="4">
        <v>4.8749077997171097E-5</v>
      </c>
      <c r="R606" s="4">
        <v>8.7723276601593301E-7</v>
      </c>
      <c r="S606" s="4">
        <v>5.6000335856250899E-6</v>
      </c>
      <c r="T606" t="s">
        <v>438</v>
      </c>
    </row>
    <row r="607" spans="1:20" x14ac:dyDescent="0.35">
      <c r="A607" s="15" t="s">
        <v>1140</v>
      </c>
      <c r="B607" s="4">
        <v>1.93965517241379E-2</v>
      </c>
      <c r="C607" s="4">
        <v>2.1691292811970901E-5</v>
      </c>
      <c r="D607" s="4">
        <v>4.2073628299081399E-7</v>
      </c>
      <c r="E607" s="4">
        <v>3.1023874049897701E-6</v>
      </c>
      <c r="F607" s="8" t="s">
        <v>438</v>
      </c>
      <c r="H607" s="83" t="s">
        <v>1141</v>
      </c>
      <c r="I607" s="2">
        <v>-3.77982750028352</v>
      </c>
      <c r="J607" s="2">
        <v>-0.20332420372198701</v>
      </c>
      <c r="K607" s="2">
        <v>-0.20301739856123699</v>
      </c>
      <c r="L607" s="2">
        <v>-2.30894303250966</v>
      </c>
      <c r="M607" t="s">
        <v>440</v>
      </c>
      <c r="O607" s="15" t="s">
        <v>1074</v>
      </c>
      <c r="P607" s="4">
        <v>2.3136246786632401E-2</v>
      </c>
      <c r="Q607" s="4">
        <v>3.7045240522271901E-5</v>
      </c>
      <c r="R607" s="4">
        <v>8.5708782699343699E-7</v>
      </c>
      <c r="S607" s="4">
        <v>5.47143335604327E-6</v>
      </c>
      <c r="T607" t="s">
        <v>440</v>
      </c>
    </row>
    <row r="608" spans="1:20" x14ac:dyDescent="0.35">
      <c r="A608" s="15" t="s">
        <v>1031</v>
      </c>
      <c r="B608" s="4">
        <v>1.5086206896551701E-2</v>
      </c>
      <c r="C608" s="4">
        <v>2.5875692033529499E-5</v>
      </c>
      <c r="D608" s="4">
        <v>3.9036604360928098E-7</v>
      </c>
      <c r="E608" s="4">
        <v>2.87844606227023E-6</v>
      </c>
      <c r="F608" s="8" t="s">
        <v>448</v>
      </c>
      <c r="H608" s="83" t="s">
        <v>1142</v>
      </c>
      <c r="I608" s="2">
        <v>-3.78776964878233</v>
      </c>
      <c r="J608" s="2">
        <v>-0.20370722899288801</v>
      </c>
      <c r="K608" s="2">
        <v>-0.20339638731527299</v>
      </c>
      <c r="L608" s="2">
        <v>-2.31325332044152</v>
      </c>
      <c r="M608" t="s">
        <v>440</v>
      </c>
      <c r="O608" s="15" t="s">
        <v>720</v>
      </c>
      <c r="P608" s="4">
        <v>2.3136246786632401E-2</v>
      </c>
      <c r="Q608" s="4">
        <v>3.6190962020433798E-5</v>
      </c>
      <c r="R608" s="4">
        <v>8.3732302875039698E-7</v>
      </c>
      <c r="S608" s="4">
        <v>5.3452598496923696E-6</v>
      </c>
      <c r="T608" t="s">
        <v>440</v>
      </c>
    </row>
    <row r="609" spans="1:20" x14ac:dyDescent="0.35">
      <c r="A609" s="15" t="s">
        <v>1060</v>
      </c>
      <c r="B609" s="4">
        <v>1.72413793103448E-2</v>
      </c>
      <c r="C609" s="4">
        <v>2.2222623983592601E-5</v>
      </c>
      <c r="D609" s="4">
        <v>3.8314868937228702E-7</v>
      </c>
      <c r="E609" s="4">
        <v>2.82522738399738E-6</v>
      </c>
      <c r="F609" s="8" t="s">
        <v>438</v>
      </c>
      <c r="H609" s="83" t="s">
        <v>1073</v>
      </c>
      <c r="I609" s="2">
        <v>-3.7957117972811401</v>
      </c>
      <c r="J609" s="2">
        <v>-0.20409025426378999</v>
      </c>
      <c r="K609" s="2">
        <v>-0.20377537606930801</v>
      </c>
      <c r="L609" s="2">
        <v>-2.3175636083733799</v>
      </c>
      <c r="M609" t="s">
        <v>440</v>
      </c>
      <c r="O609" s="15" t="s">
        <v>1046</v>
      </c>
      <c r="P609" s="4">
        <v>3.3419023136246798E-2</v>
      </c>
      <c r="Q609" s="4">
        <v>2.4073204083976001E-5</v>
      </c>
      <c r="R609" s="4">
        <v>8.0450296424598402E-7</v>
      </c>
      <c r="S609" s="4">
        <v>5.1357448034842697E-6</v>
      </c>
      <c r="T609" t="s">
        <v>440</v>
      </c>
    </row>
    <row r="610" spans="1:20" x14ac:dyDescent="0.35">
      <c r="A610" s="15" t="s">
        <v>1137</v>
      </c>
      <c r="B610" s="4">
        <v>1.5086206896551701E-2</v>
      </c>
      <c r="C610" s="4">
        <v>2.4743709138216701E-5</v>
      </c>
      <c r="D610" s="4">
        <v>3.7328871544723501E-7</v>
      </c>
      <c r="E610" s="4">
        <v>2.7525227940790602E-6</v>
      </c>
      <c r="F610" s="8" t="s">
        <v>448</v>
      </c>
      <c r="H610" s="83" t="s">
        <v>933</v>
      </c>
      <c r="I610" s="2">
        <v>-3.8036539457799501</v>
      </c>
      <c r="J610" s="2">
        <v>-0.20447327953469199</v>
      </c>
      <c r="K610" s="2">
        <v>-0.20415436482334401</v>
      </c>
      <c r="L610" s="2">
        <v>-2.3218738963052399</v>
      </c>
      <c r="M610" t="s">
        <v>440</v>
      </c>
      <c r="O610" s="15" t="s">
        <v>1011</v>
      </c>
      <c r="P610" s="4">
        <v>2.5706940874036001E-2</v>
      </c>
      <c r="Q610" s="4">
        <v>3.0977982054190401E-5</v>
      </c>
      <c r="R610" s="4">
        <v>7.9634915306402003E-7</v>
      </c>
      <c r="S610" s="4">
        <v>5.08369292143109E-6</v>
      </c>
      <c r="T610" t="s">
        <v>438</v>
      </c>
    </row>
    <row r="611" spans="1:20" x14ac:dyDescent="0.35">
      <c r="A611" s="15" t="s">
        <v>1002</v>
      </c>
      <c r="B611" s="4">
        <v>1.5086206896551701E-2</v>
      </c>
      <c r="C611" s="4">
        <v>2.4577830590689999E-5</v>
      </c>
      <c r="D611" s="4">
        <v>3.7078623735954702E-7</v>
      </c>
      <c r="E611" s="4">
        <v>2.7340702459762001E-6</v>
      </c>
      <c r="F611" s="8" t="s">
        <v>448</v>
      </c>
      <c r="H611" s="83" t="s">
        <v>630</v>
      </c>
      <c r="I611" s="2">
        <v>-3.8115960942787601</v>
      </c>
      <c r="J611" s="2">
        <v>-0.204856304805593</v>
      </c>
      <c r="K611" s="2">
        <v>-0.20453335357738001</v>
      </c>
      <c r="L611" s="2">
        <v>-2.3261841842370998</v>
      </c>
      <c r="M611" t="s">
        <v>440</v>
      </c>
      <c r="O611" s="15" t="s">
        <v>1102</v>
      </c>
      <c r="P611" s="4">
        <v>2.5706940874036001E-2</v>
      </c>
      <c r="Q611" s="4">
        <v>3.0644870047360797E-5</v>
      </c>
      <c r="R611" s="4">
        <v>7.8778586240002196E-7</v>
      </c>
      <c r="S611" s="4">
        <v>5.0290270252406697E-6</v>
      </c>
      <c r="T611" t="s">
        <v>440</v>
      </c>
    </row>
    <row r="612" spans="1:20" x14ac:dyDescent="0.35">
      <c r="A612" s="15" t="s">
        <v>1110</v>
      </c>
      <c r="B612" s="4">
        <v>1.29310344827586E-2</v>
      </c>
      <c r="C612" s="4">
        <v>2.8359142999575801E-5</v>
      </c>
      <c r="D612" s="4">
        <v>3.6671305602899701E-7</v>
      </c>
      <c r="E612" s="4">
        <v>2.70403578741154E-6</v>
      </c>
      <c r="F612" s="8" t="s">
        <v>448</v>
      </c>
      <c r="H612" s="83" t="s">
        <v>1143</v>
      </c>
      <c r="I612" s="2">
        <v>-3.8195382427775701</v>
      </c>
      <c r="J612" s="2">
        <v>-0.205239330076495</v>
      </c>
      <c r="K612" s="2">
        <v>-0.204912342331415</v>
      </c>
      <c r="L612" s="2">
        <v>-2.3304944721689602</v>
      </c>
      <c r="M612" t="s">
        <v>440</v>
      </c>
      <c r="O612" s="15" t="s">
        <v>999</v>
      </c>
      <c r="P612" s="4">
        <v>2.5706940874036001E-2</v>
      </c>
      <c r="Q612" s="4">
        <v>3.0536175815131903E-5</v>
      </c>
      <c r="R612" s="4">
        <v>7.84991666198763E-7</v>
      </c>
      <c r="S612" s="4">
        <v>5.0111895786950503E-6</v>
      </c>
      <c r="T612" t="s">
        <v>440</v>
      </c>
    </row>
    <row r="613" spans="1:20" x14ac:dyDescent="0.35">
      <c r="A613" s="15" t="s">
        <v>925</v>
      </c>
      <c r="B613" s="4">
        <v>1.72413793103448E-2</v>
      </c>
      <c r="C613" s="4">
        <v>2.0428099285588399E-5</v>
      </c>
      <c r="D613" s="4">
        <v>3.5220860837221299E-7</v>
      </c>
      <c r="E613" s="4">
        <v>2.59708419434505E-6</v>
      </c>
      <c r="F613" s="8" t="s">
        <v>448</v>
      </c>
      <c r="H613" s="83" t="s">
        <v>983</v>
      </c>
      <c r="I613" s="2">
        <v>-3.8274803912763802</v>
      </c>
      <c r="J613" s="2">
        <v>-0.20562235534739701</v>
      </c>
      <c r="K613" s="2">
        <v>-0.205291331085451</v>
      </c>
      <c r="L613" s="2">
        <v>-2.3348047601008202</v>
      </c>
      <c r="M613" t="s">
        <v>440</v>
      </c>
      <c r="O613" s="15" t="s">
        <v>1005</v>
      </c>
      <c r="P613" s="4">
        <v>2.3136246786632401E-2</v>
      </c>
      <c r="Q613" s="4">
        <v>3.3507483228188403E-5</v>
      </c>
      <c r="R613" s="4">
        <v>7.75237401166312E-7</v>
      </c>
      <c r="S613" s="4">
        <v>4.94892080135229E-6</v>
      </c>
      <c r="T613" t="s">
        <v>438</v>
      </c>
    </row>
    <row r="614" spans="1:20" x14ac:dyDescent="0.35">
      <c r="A614" s="15" t="s">
        <v>886</v>
      </c>
      <c r="B614" s="4">
        <v>1.5086206896551701E-2</v>
      </c>
      <c r="C614" s="4">
        <v>2.30824847273728E-5</v>
      </c>
      <c r="D614" s="4">
        <v>3.4822714028364099E-7</v>
      </c>
      <c r="E614" s="4">
        <v>2.5677260026446599E-6</v>
      </c>
      <c r="F614" s="8" t="s">
        <v>448</v>
      </c>
      <c r="H614" s="83" t="s">
        <v>1144</v>
      </c>
      <c r="I614" s="2">
        <v>-3.8354225397751902</v>
      </c>
      <c r="J614" s="2">
        <v>-0.20600538061829801</v>
      </c>
      <c r="K614" s="2">
        <v>-0.205670319839486</v>
      </c>
      <c r="L614" s="2">
        <v>-2.3391150480326801</v>
      </c>
      <c r="M614" t="s">
        <v>440</v>
      </c>
      <c r="O614" s="15" t="s">
        <v>1009</v>
      </c>
      <c r="P614" s="4">
        <v>2.5706940874036001E-2</v>
      </c>
      <c r="Q614" s="4">
        <v>2.8051531876541799E-5</v>
      </c>
      <c r="R614" s="4">
        <v>7.2111907137639699E-7</v>
      </c>
      <c r="S614" s="4">
        <v>4.6034429804566298E-6</v>
      </c>
      <c r="T614" t="s">
        <v>440</v>
      </c>
    </row>
    <row r="615" spans="1:20" x14ac:dyDescent="0.35">
      <c r="A615" s="15" t="s">
        <v>844</v>
      </c>
      <c r="B615" s="4">
        <v>1.72413793103448E-2</v>
      </c>
      <c r="C615" s="4">
        <v>2.0159603078316799E-5</v>
      </c>
      <c r="D615" s="4">
        <v>3.4757936341925501E-7</v>
      </c>
      <c r="E615" s="4">
        <v>2.5629494837976798E-6</v>
      </c>
      <c r="F615" s="8" t="s">
        <v>448</v>
      </c>
      <c r="H615" s="83" t="s">
        <v>1099</v>
      </c>
      <c r="I615" s="2">
        <v>-3.8433646882739998</v>
      </c>
      <c r="J615" s="2">
        <v>-0.20638840588919999</v>
      </c>
      <c r="K615" s="2">
        <v>-0.206049308593522</v>
      </c>
      <c r="L615" s="2">
        <v>-2.3434253359645401</v>
      </c>
      <c r="M615" t="s">
        <v>440</v>
      </c>
      <c r="O615" s="15" t="s">
        <v>949</v>
      </c>
      <c r="P615" s="4">
        <v>2.3136246786632401E-2</v>
      </c>
      <c r="Q615" s="4">
        <v>3.0342457432652698E-5</v>
      </c>
      <c r="R615" s="4">
        <v>7.0201058327474103E-7</v>
      </c>
      <c r="S615" s="4">
        <v>4.4814591931594699E-6</v>
      </c>
      <c r="T615" t="s">
        <v>438</v>
      </c>
    </row>
    <row r="616" spans="1:20" x14ac:dyDescent="0.35">
      <c r="A616" s="15" t="s">
        <v>778</v>
      </c>
      <c r="B616" s="4">
        <v>1.72413793103448E-2</v>
      </c>
      <c r="C616" s="4">
        <v>1.9993237044909099E-5</v>
      </c>
      <c r="D616" s="4">
        <v>3.44710983532915E-7</v>
      </c>
      <c r="E616" s="4">
        <v>2.5417988818841699E-6</v>
      </c>
      <c r="F616" s="8" t="s">
        <v>448</v>
      </c>
      <c r="H616" s="83" t="s">
        <v>1145</v>
      </c>
      <c r="I616" s="2">
        <v>-3.8513068367728098</v>
      </c>
      <c r="J616" s="2">
        <v>-0.20677143116010199</v>
      </c>
      <c r="K616" s="2">
        <v>-0.20642829734755799</v>
      </c>
      <c r="L616" s="2">
        <v>-2.3477356238964</v>
      </c>
      <c r="M616" t="s">
        <v>448</v>
      </c>
      <c r="O616" s="15" t="s">
        <v>1093</v>
      </c>
      <c r="P616" s="4">
        <v>2.3136246786632401E-2</v>
      </c>
      <c r="Q616" s="4">
        <v>3.0215794686749401E-5</v>
      </c>
      <c r="R616" s="4">
        <v>6.9908008272685101E-7</v>
      </c>
      <c r="S616" s="4">
        <v>4.4627516139095402E-6</v>
      </c>
      <c r="T616" t="s">
        <v>440</v>
      </c>
    </row>
    <row r="617" spans="1:20" x14ac:dyDescent="0.35">
      <c r="A617" s="15" t="s">
        <v>1096</v>
      </c>
      <c r="B617" s="4">
        <v>1.72413793103448E-2</v>
      </c>
      <c r="C617" s="4">
        <v>1.9425587145566299E-5</v>
      </c>
      <c r="D617" s="4">
        <v>3.3492391630286701E-7</v>
      </c>
      <c r="E617" s="4">
        <v>2.4696318848036001E-6</v>
      </c>
      <c r="F617" s="8" t="s">
        <v>448</v>
      </c>
      <c r="H617" s="83" t="s">
        <v>1054</v>
      </c>
      <c r="I617" s="2">
        <v>-3.8592489852716199</v>
      </c>
      <c r="J617" s="2">
        <v>-0.207154456431003</v>
      </c>
      <c r="K617" s="2">
        <v>-0.20680728610159299</v>
      </c>
      <c r="L617" s="2">
        <v>-2.3520459118282599</v>
      </c>
      <c r="M617" t="s">
        <v>440</v>
      </c>
      <c r="O617" s="15" t="s">
        <v>1146</v>
      </c>
      <c r="P617" s="4">
        <v>2.5706940874036001E-2</v>
      </c>
      <c r="Q617" s="4">
        <v>2.7183601418108E-5</v>
      </c>
      <c r="R617" s="4">
        <v>6.9880723439866301E-7</v>
      </c>
      <c r="S617" s="4">
        <v>4.4610098187317602E-6</v>
      </c>
      <c r="T617" t="s">
        <v>438</v>
      </c>
    </row>
    <row r="618" spans="1:20" x14ac:dyDescent="0.35">
      <c r="A618" s="15" t="s">
        <v>919</v>
      </c>
      <c r="B618" s="4">
        <v>1.72413793103448E-2</v>
      </c>
      <c r="C618" s="4">
        <v>1.82795619010483E-5</v>
      </c>
      <c r="D618" s="4">
        <v>3.1516486036290197E-7</v>
      </c>
      <c r="E618" s="4">
        <v>2.32393433324735E-6</v>
      </c>
      <c r="F618" s="8" t="s">
        <v>438</v>
      </c>
      <c r="H618" s="83" t="s">
        <v>1147</v>
      </c>
      <c r="I618" s="2">
        <v>-3.8671911337704299</v>
      </c>
      <c r="J618" s="2">
        <v>-0.207537481701905</v>
      </c>
      <c r="K618" s="2">
        <v>-0.20718627485562899</v>
      </c>
      <c r="L618" s="2">
        <v>-2.3563561997601199</v>
      </c>
      <c r="M618" t="s">
        <v>448</v>
      </c>
      <c r="O618" s="15" t="s">
        <v>1092</v>
      </c>
      <c r="P618" s="4">
        <v>2.5706940874036001E-2</v>
      </c>
      <c r="Q618" s="4">
        <v>2.66876173298488E-5</v>
      </c>
      <c r="R618" s="4">
        <v>6.8605700076732097E-7</v>
      </c>
      <c r="S618" s="4">
        <v>4.3796155305494404E-6</v>
      </c>
      <c r="T618" t="s">
        <v>438</v>
      </c>
    </row>
    <row r="619" spans="1:20" x14ac:dyDescent="0.35">
      <c r="A619" s="15" t="s">
        <v>822</v>
      </c>
      <c r="B619" s="4">
        <v>1.93965517241379E-2</v>
      </c>
      <c r="C619" s="4">
        <v>1.5804478900716798E-5</v>
      </c>
      <c r="D619" s="4">
        <v>3.0655239247080002E-7</v>
      </c>
      <c r="E619" s="4">
        <v>2.2604284912401001E-6</v>
      </c>
      <c r="F619" s="8" t="s">
        <v>448</v>
      </c>
      <c r="H619" s="83" t="s">
        <v>688</v>
      </c>
      <c r="I619" s="2">
        <v>-3.8751332822692399</v>
      </c>
      <c r="J619" s="2">
        <v>-0.20792050697280701</v>
      </c>
      <c r="K619" s="2">
        <v>-0.20756526360966501</v>
      </c>
      <c r="L619" s="2">
        <v>-2.3606664876919798</v>
      </c>
      <c r="M619" t="s">
        <v>440</v>
      </c>
      <c r="O619" s="15" t="s">
        <v>1088</v>
      </c>
      <c r="P619" s="4">
        <v>2.0565552699228801E-2</v>
      </c>
      <c r="Q619" s="4">
        <v>3.1907358482478102E-5</v>
      </c>
      <c r="R619" s="4">
        <v>6.5619246236458801E-7</v>
      </c>
      <c r="S619" s="4">
        <v>4.1889678204393202E-6</v>
      </c>
      <c r="T619" t="s">
        <v>440</v>
      </c>
    </row>
    <row r="620" spans="1:20" x14ac:dyDescent="0.35">
      <c r="A620" s="15" t="s">
        <v>1004</v>
      </c>
      <c r="B620" s="4">
        <v>1.29310344827586E-2</v>
      </c>
      <c r="C620" s="4">
        <v>2.3623916964355101E-5</v>
      </c>
      <c r="D620" s="4">
        <v>3.0548168488390199E-7</v>
      </c>
      <c r="E620" s="4">
        <v>2.2525334038271198E-6</v>
      </c>
      <c r="F620" s="8" t="s">
        <v>448</v>
      </c>
      <c r="H620" s="83" t="s">
        <v>1138</v>
      </c>
      <c r="I620" s="2">
        <v>-3.88307543076805</v>
      </c>
      <c r="J620" s="2">
        <v>-0.20830353224370801</v>
      </c>
      <c r="K620" s="2">
        <v>-0.20794425236370001</v>
      </c>
      <c r="L620" s="2">
        <v>-2.3649767756238398</v>
      </c>
      <c r="M620" t="s">
        <v>448</v>
      </c>
      <c r="O620" s="15" t="s">
        <v>891</v>
      </c>
      <c r="P620" s="4">
        <v>2.3136246786632401E-2</v>
      </c>
      <c r="Q620" s="4">
        <v>2.5831910914612498E-5</v>
      </c>
      <c r="R620" s="4">
        <v>5.9765346589077805E-7</v>
      </c>
      <c r="S620" s="4">
        <v>3.81526957406515E-6</v>
      </c>
      <c r="T620" t="s">
        <v>440</v>
      </c>
    </row>
    <row r="621" spans="1:20" x14ac:dyDescent="0.35">
      <c r="A621" s="15" t="s">
        <v>1135</v>
      </c>
      <c r="B621" s="4">
        <v>1.5086206896551701E-2</v>
      </c>
      <c r="C621" s="4">
        <v>1.9661603640646702E-5</v>
      </c>
      <c r="D621" s="4">
        <v>2.9661902044079098E-7</v>
      </c>
      <c r="E621" s="4">
        <v>2.1871826849694498E-6</v>
      </c>
      <c r="F621" s="8" t="s">
        <v>438</v>
      </c>
      <c r="H621" s="83" t="s">
        <v>883</v>
      </c>
      <c r="I621" s="2">
        <v>-3.89101757926686</v>
      </c>
      <c r="J621" s="2">
        <v>-0.20868655751460999</v>
      </c>
      <c r="K621" s="2">
        <v>-0.20832324111773601</v>
      </c>
      <c r="L621" s="2">
        <v>-2.3692870635557099</v>
      </c>
      <c r="M621" t="s">
        <v>440</v>
      </c>
      <c r="O621" s="15" t="s">
        <v>1148</v>
      </c>
      <c r="P621" s="4">
        <v>2.3136246786632401E-2</v>
      </c>
      <c r="Q621" s="4">
        <v>2.5425197176573302E-5</v>
      </c>
      <c r="R621" s="4">
        <v>5.8824363647598904E-7</v>
      </c>
      <c r="S621" s="4">
        <v>3.7551995871708499E-6</v>
      </c>
      <c r="T621" t="s">
        <v>440</v>
      </c>
    </row>
    <row r="622" spans="1:20" x14ac:dyDescent="0.35">
      <c r="A622" s="15" t="s">
        <v>1090</v>
      </c>
      <c r="B622" s="4">
        <v>1.29310344827586E-2</v>
      </c>
      <c r="C622" s="4">
        <v>2.0426040130951101E-5</v>
      </c>
      <c r="D622" s="4">
        <v>2.6412982927954002E-7</v>
      </c>
      <c r="E622" s="4">
        <v>1.9476168059811399E-6</v>
      </c>
      <c r="F622" s="8" t="s">
        <v>438</v>
      </c>
      <c r="H622" s="83" t="s">
        <v>1089</v>
      </c>
      <c r="I622" s="2">
        <v>-3.89895972776567</v>
      </c>
      <c r="J622" s="2">
        <v>-0.20906958278551199</v>
      </c>
      <c r="K622" s="2">
        <v>-0.20870222987177101</v>
      </c>
      <c r="L622" s="2">
        <v>-2.3735973514875699</v>
      </c>
      <c r="M622" t="s">
        <v>448</v>
      </c>
      <c r="O622" s="15" t="s">
        <v>1149</v>
      </c>
      <c r="P622" s="4">
        <v>2.8277634961439601E-2</v>
      </c>
      <c r="Q622" s="4">
        <v>2.075589147645E-5</v>
      </c>
      <c r="R622" s="4">
        <v>5.8692752247030905E-7</v>
      </c>
      <c r="S622" s="4">
        <v>3.7467978460140602E-6</v>
      </c>
      <c r="T622" t="s">
        <v>438</v>
      </c>
    </row>
    <row r="623" spans="1:20" x14ac:dyDescent="0.35">
      <c r="A623" s="15" t="s">
        <v>744</v>
      </c>
      <c r="B623" s="4">
        <v>1.29310344827586E-2</v>
      </c>
      <c r="C623" s="4">
        <v>2.0321623387437602E-5</v>
      </c>
      <c r="D623" s="4">
        <v>2.6277961276858901E-7</v>
      </c>
      <c r="E623" s="4">
        <v>1.9376607007747902E-6</v>
      </c>
      <c r="F623" s="8" t="s">
        <v>438</v>
      </c>
      <c r="H623" s="83" t="s">
        <v>882</v>
      </c>
      <c r="I623" s="2">
        <v>-3.90690187626448</v>
      </c>
      <c r="J623" s="2">
        <v>-0.209452608056413</v>
      </c>
      <c r="K623" s="2">
        <v>-0.209081218625807</v>
      </c>
      <c r="L623" s="2">
        <v>-2.3779076394194298</v>
      </c>
      <c r="M623" t="s">
        <v>440</v>
      </c>
      <c r="O623" s="15" t="s">
        <v>1063</v>
      </c>
      <c r="P623" s="4">
        <v>2.8277634961439601E-2</v>
      </c>
      <c r="Q623" s="4">
        <v>2.0335083943919301E-5</v>
      </c>
      <c r="R623" s="4">
        <v>5.7502808067637995E-7</v>
      </c>
      <c r="S623" s="4">
        <v>3.67083479917208E-6</v>
      </c>
      <c r="T623" t="s">
        <v>440</v>
      </c>
    </row>
    <row r="624" spans="1:20" x14ac:dyDescent="0.35">
      <c r="A624" s="15" t="s">
        <v>958</v>
      </c>
      <c r="B624" s="4">
        <v>1.5086206896551701E-2</v>
      </c>
      <c r="C624" s="4">
        <v>1.7397262176850901E-5</v>
      </c>
      <c r="D624" s="4">
        <v>2.6245869663352698E-7</v>
      </c>
      <c r="E624" s="4">
        <v>1.9352943582088499E-6</v>
      </c>
      <c r="F624" s="8" t="s">
        <v>448</v>
      </c>
      <c r="H624" s="83" t="s">
        <v>1093</v>
      </c>
      <c r="I624" s="2">
        <v>-3.9148440247632901</v>
      </c>
      <c r="J624" s="2">
        <v>-0.209835633327315</v>
      </c>
      <c r="K624" s="2">
        <v>-0.209460207379843</v>
      </c>
      <c r="L624" s="2">
        <v>-2.3822179273512898</v>
      </c>
      <c r="M624" t="s">
        <v>440</v>
      </c>
      <c r="O624" s="15" t="s">
        <v>1071</v>
      </c>
      <c r="P624" s="4">
        <v>1.7994858611825201E-2</v>
      </c>
      <c r="Q624" s="4">
        <v>3.1261440350945599E-5</v>
      </c>
      <c r="R624" s="4">
        <v>5.6254519911727295E-7</v>
      </c>
      <c r="S624" s="4">
        <v>3.5911472194503798E-6</v>
      </c>
      <c r="T624" t="s">
        <v>438</v>
      </c>
    </row>
    <row r="625" spans="1:20" x14ac:dyDescent="0.35">
      <c r="A625" s="15" t="s">
        <v>1034</v>
      </c>
      <c r="B625" s="4">
        <v>2.1551724137931001E-2</v>
      </c>
      <c r="C625" s="4">
        <v>1.1445938939053901E-5</v>
      </c>
      <c r="D625" s="4">
        <v>2.46679718514092E-7</v>
      </c>
      <c r="E625" s="4">
        <v>1.8189447469194199E-6</v>
      </c>
      <c r="F625" s="8" t="s">
        <v>448</v>
      </c>
      <c r="H625" s="83" t="s">
        <v>1150</v>
      </c>
      <c r="I625" s="2">
        <v>-3.9227861732621001</v>
      </c>
      <c r="J625" s="2">
        <v>-0.21021865859821701</v>
      </c>
      <c r="K625" s="2">
        <v>-0.209839196133878</v>
      </c>
      <c r="L625" s="2">
        <v>-2.3865282152831502</v>
      </c>
      <c r="M625" t="s">
        <v>440</v>
      </c>
      <c r="O625" s="15" t="s">
        <v>1151</v>
      </c>
      <c r="P625" s="4">
        <v>1.2853470437018E-2</v>
      </c>
      <c r="Q625" s="4">
        <v>4.2904031780950099E-5</v>
      </c>
      <c r="R625" s="4">
        <v>5.5146570412532301E-7</v>
      </c>
      <c r="S625" s="4">
        <v>3.5204185069919198E-6</v>
      </c>
      <c r="T625" t="s">
        <v>438</v>
      </c>
    </row>
    <row r="626" spans="1:20" x14ac:dyDescent="0.35">
      <c r="A626" s="15" t="s">
        <v>706</v>
      </c>
      <c r="B626" s="4">
        <v>1.29310344827586E-2</v>
      </c>
      <c r="C626" s="4">
        <v>1.9010181799433302E-5</v>
      </c>
      <c r="D626" s="4">
        <v>2.4582131637198201E-7</v>
      </c>
      <c r="E626" s="4">
        <v>1.8126151383219101E-6</v>
      </c>
      <c r="F626" s="8" t="s">
        <v>438</v>
      </c>
      <c r="H626" s="83" t="s">
        <v>667</v>
      </c>
      <c r="I626" s="2">
        <v>-3.9307283217609101</v>
      </c>
      <c r="J626" s="2">
        <v>-0.21060168386911801</v>
      </c>
      <c r="K626" s="2">
        <v>-0.21021818488791399</v>
      </c>
      <c r="L626" s="2">
        <v>-2.3908385032150101</v>
      </c>
      <c r="M626" t="s">
        <v>440</v>
      </c>
      <c r="O626" s="15" t="s">
        <v>1152</v>
      </c>
      <c r="P626" s="4">
        <v>1.5424164524421601E-2</v>
      </c>
      <c r="Q626" s="4">
        <v>3.5268140438265097E-5</v>
      </c>
      <c r="R626" s="4">
        <v>5.4398160059020701E-7</v>
      </c>
      <c r="S626" s="4">
        <v>3.4726418703014201E-6</v>
      </c>
      <c r="T626" t="s">
        <v>438</v>
      </c>
    </row>
    <row r="627" spans="1:20" x14ac:dyDescent="0.35">
      <c r="A627" s="15" t="s">
        <v>1113</v>
      </c>
      <c r="B627" s="4">
        <v>1.72413793103448E-2</v>
      </c>
      <c r="C627" s="4">
        <v>1.3696133211145499E-5</v>
      </c>
      <c r="D627" s="4">
        <v>2.3614022777836999E-7</v>
      </c>
      <c r="E627" s="4">
        <v>1.74122959698968E-6</v>
      </c>
      <c r="F627" s="8" t="s">
        <v>448</v>
      </c>
      <c r="H627" s="83" t="s">
        <v>956</v>
      </c>
      <c r="I627" s="2">
        <v>-3.9386704702597202</v>
      </c>
      <c r="J627" s="2">
        <v>-0.21098470914001999</v>
      </c>
      <c r="K627" s="2">
        <v>-0.21059717364194999</v>
      </c>
      <c r="L627" s="2">
        <v>-2.3951487911468701</v>
      </c>
      <c r="M627" t="s">
        <v>448</v>
      </c>
      <c r="O627" s="15" t="s">
        <v>960</v>
      </c>
      <c r="P627" s="4">
        <v>2.0565552699228801E-2</v>
      </c>
      <c r="Q627" s="4">
        <v>2.61477018148091E-5</v>
      </c>
      <c r="R627" s="4">
        <v>5.3774193963617801E-7</v>
      </c>
      <c r="S627" s="4">
        <v>3.43280944239956E-6</v>
      </c>
      <c r="T627" t="s">
        <v>438</v>
      </c>
    </row>
    <row r="628" spans="1:20" x14ac:dyDescent="0.35">
      <c r="A628" s="15" t="s">
        <v>999</v>
      </c>
      <c r="B628" s="4">
        <v>1.5086206896551701E-2</v>
      </c>
      <c r="C628" s="4">
        <v>1.51553223036961E-5</v>
      </c>
      <c r="D628" s="4">
        <v>2.2863632785748399E-7</v>
      </c>
      <c r="E628" s="4">
        <v>1.68589801389593E-6</v>
      </c>
      <c r="F628" s="8" t="s">
        <v>448</v>
      </c>
      <c r="H628" s="83" t="s">
        <v>1020</v>
      </c>
      <c r="I628" s="2">
        <v>-3.9466126187585302</v>
      </c>
      <c r="J628" s="2">
        <v>-0.21136773441092199</v>
      </c>
      <c r="K628" s="2">
        <v>-0.21097616239598499</v>
      </c>
      <c r="L628" s="2">
        <v>-2.39945907907873</v>
      </c>
      <c r="M628" t="s">
        <v>440</v>
      </c>
      <c r="O628" s="15" t="s">
        <v>662</v>
      </c>
      <c r="P628" s="4">
        <v>2.0565552699228801E-2</v>
      </c>
      <c r="Q628" s="4">
        <v>2.60091210170224E-5</v>
      </c>
      <c r="R628" s="4">
        <v>5.3489194893619298E-7</v>
      </c>
      <c r="S628" s="4">
        <v>3.41461581779167E-6</v>
      </c>
      <c r="T628" t="s">
        <v>440</v>
      </c>
    </row>
    <row r="629" spans="1:20" x14ac:dyDescent="0.35">
      <c r="A629" s="15" t="s">
        <v>1072</v>
      </c>
      <c r="B629" s="4">
        <v>1.29310344827586E-2</v>
      </c>
      <c r="C629" s="4">
        <v>1.7292194302983699E-5</v>
      </c>
      <c r="D629" s="4">
        <v>2.2360596081444501E-7</v>
      </c>
      <c r="E629" s="4">
        <v>1.6488055453171301E-6</v>
      </c>
      <c r="F629" s="8" t="s">
        <v>438</v>
      </c>
      <c r="H629" s="83" t="s">
        <v>1130</v>
      </c>
      <c r="I629" s="2">
        <v>-3.9545547672573398</v>
      </c>
      <c r="J629" s="2">
        <v>-0.211750759681823</v>
      </c>
      <c r="K629" s="2">
        <v>-0.21135515115002099</v>
      </c>
      <c r="L629" s="2">
        <v>-2.40376936701059</v>
      </c>
      <c r="M629" t="s">
        <v>448</v>
      </c>
      <c r="O629" s="15" t="s">
        <v>1115</v>
      </c>
      <c r="P629" s="4">
        <v>2.3136246786632401E-2</v>
      </c>
      <c r="Q629" s="4">
        <v>2.2388834177093601E-5</v>
      </c>
      <c r="R629" s="4">
        <v>5.1799359278622604E-7</v>
      </c>
      <c r="S629" s="4">
        <v>3.30674095760895E-6</v>
      </c>
      <c r="T629" t="s">
        <v>438</v>
      </c>
    </row>
    <row r="630" spans="1:20" x14ac:dyDescent="0.35">
      <c r="A630" s="15" t="s">
        <v>1153</v>
      </c>
      <c r="B630" s="4">
        <v>1.5086206896551701E-2</v>
      </c>
      <c r="C630" s="4">
        <v>1.3699469369617201E-5</v>
      </c>
      <c r="D630" s="4">
        <v>2.0667302928301799E-7</v>
      </c>
      <c r="E630" s="4">
        <v>1.5239470160283699E-6</v>
      </c>
      <c r="F630" s="8" t="s">
        <v>438</v>
      </c>
      <c r="H630" s="83" t="s">
        <v>695</v>
      </c>
      <c r="I630" s="2">
        <v>-3.9624969157561498</v>
      </c>
      <c r="J630" s="2">
        <v>-0.212133784952725</v>
      </c>
      <c r="K630" s="2">
        <v>-0.21173413990405601</v>
      </c>
      <c r="L630" s="2">
        <v>-2.4080796549424499</v>
      </c>
      <c r="M630" t="s">
        <v>440</v>
      </c>
      <c r="O630" s="15" t="s">
        <v>1105</v>
      </c>
      <c r="P630" s="4">
        <v>2.3136246786632401E-2</v>
      </c>
      <c r="Q630" s="4">
        <v>2.2072949429370299E-5</v>
      </c>
      <c r="R630" s="4">
        <v>5.1068520530676701E-7</v>
      </c>
      <c r="S630" s="4">
        <v>3.2600860480715299E-6</v>
      </c>
      <c r="T630" t="s">
        <v>440</v>
      </c>
    </row>
    <row r="631" spans="1:20" x14ac:dyDescent="0.35">
      <c r="A631" s="15" t="s">
        <v>842</v>
      </c>
      <c r="B631" s="4">
        <v>1.0775862068965501E-2</v>
      </c>
      <c r="C631" s="4">
        <v>1.90061233098962E-5</v>
      </c>
      <c r="D631" s="4">
        <v>2.0480736325319099E-7</v>
      </c>
      <c r="E631" s="4">
        <v>1.5101901354672101E-6</v>
      </c>
      <c r="F631" s="8" t="s">
        <v>438</v>
      </c>
      <c r="H631" s="83" t="s">
        <v>1154</v>
      </c>
      <c r="I631" s="2">
        <v>-3.9704390642549598</v>
      </c>
      <c r="J631" s="2">
        <v>-0.21251681022362701</v>
      </c>
      <c r="K631" s="2">
        <v>-0.21211312865809201</v>
      </c>
      <c r="L631" s="2">
        <v>-2.4123899428743099</v>
      </c>
      <c r="M631" t="s">
        <v>440</v>
      </c>
      <c r="O631" s="15" t="s">
        <v>1155</v>
      </c>
      <c r="P631" s="4">
        <v>2.3136246786632401E-2</v>
      </c>
      <c r="Q631" s="4">
        <v>2.1424466386334199E-5</v>
      </c>
      <c r="R631" s="4">
        <v>4.9568174158613803E-7</v>
      </c>
      <c r="S631" s="4">
        <v>3.1643077050921498E-6</v>
      </c>
      <c r="T631" t="s">
        <v>440</v>
      </c>
    </row>
    <row r="632" spans="1:20" x14ac:dyDescent="0.35">
      <c r="A632" s="15" t="s">
        <v>880</v>
      </c>
      <c r="B632" s="4">
        <v>8.6206896551724102E-3</v>
      </c>
      <c r="C632" s="4">
        <v>2.3723027856649899E-5</v>
      </c>
      <c r="D632" s="4">
        <v>2.04508860833188E-7</v>
      </c>
      <c r="E632" s="4">
        <v>1.5079890651397501E-6</v>
      </c>
      <c r="F632" s="8" t="s">
        <v>448</v>
      </c>
      <c r="H632" s="83" t="s">
        <v>1156</v>
      </c>
      <c r="I632" s="2">
        <v>-3.9783812127537699</v>
      </c>
      <c r="J632" s="2">
        <v>-0.21289983549452801</v>
      </c>
      <c r="K632" s="2">
        <v>-0.21249211741212801</v>
      </c>
      <c r="L632" s="2">
        <v>-2.4167002308061698</v>
      </c>
      <c r="M632" t="s">
        <v>440</v>
      </c>
      <c r="O632" s="15" t="s">
        <v>768</v>
      </c>
      <c r="P632" s="4">
        <v>2.0565552699228801E-2</v>
      </c>
      <c r="Q632" s="4">
        <v>2.38111577027417E-5</v>
      </c>
      <c r="R632" s="4">
        <v>4.8968961856538303E-7</v>
      </c>
      <c r="S632" s="4">
        <v>3.1260554971658201E-6</v>
      </c>
      <c r="T632" t="s">
        <v>440</v>
      </c>
    </row>
    <row r="633" spans="1:20" x14ac:dyDescent="0.35">
      <c r="A633" s="15" t="s">
        <v>1083</v>
      </c>
      <c r="B633" s="4">
        <v>1.0775862068965501E-2</v>
      </c>
      <c r="C633" s="4">
        <v>1.7335120711016899E-5</v>
      </c>
      <c r="D633" s="4">
        <v>1.8680086973078499E-7</v>
      </c>
      <c r="E633" s="4">
        <v>1.3774154712171001E-6</v>
      </c>
      <c r="F633" s="8" t="s">
        <v>438</v>
      </c>
      <c r="H633" s="83" t="s">
        <v>663</v>
      </c>
      <c r="I633" s="2">
        <v>-3.9863233612525799</v>
      </c>
      <c r="J633" s="2">
        <v>-0.21328286076542999</v>
      </c>
      <c r="K633" s="2">
        <v>-0.212871106166163</v>
      </c>
      <c r="L633" s="2">
        <v>-2.4210105187380302</v>
      </c>
      <c r="M633" t="s">
        <v>448</v>
      </c>
      <c r="O633" s="15" t="s">
        <v>1057</v>
      </c>
      <c r="P633" s="4">
        <v>1.7994858611825201E-2</v>
      </c>
      <c r="Q633" s="4">
        <v>2.7050707752155199E-5</v>
      </c>
      <c r="R633" s="4">
        <v>4.86773661349837E-7</v>
      </c>
      <c r="S633" s="4">
        <v>3.1074407588957699E-6</v>
      </c>
      <c r="T633" t="s">
        <v>438</v>
      </c>
    </row>
    <row r="634" spans="1:20" x14ac:dyDescent="0.35">
      <c r="A634" s="15" t="s">
        <v>991</v>
      </c>
      <c r="B634" s="4">
        <v>1.0775862068965501E-2</v>
      </c>
      <c r="C634" s="4">
        <v>1.40404000512437E-5</v>
      </c>
      <c r="D634" s="4">
        <v>1.5129741434529899E-7</v>
      </c>
      <c r="E634" s="4">
        <v>1.11562328149061E-6</v>
      </c>
      <c r="F634" s="8" t="s">
        <v>448</v>
      </c>
      <c r="H634" s="83" t="s">
        <v>1003</v>
      </c>
      <c r="I634" s="2">
        <v>-3.9942655097513899</v>
      </c>
      <c r="J634" s="2">
        <v>-0.21366588603633199</v>
      </c>
      <c r="K634" s="2">
        <v>-0.213250094920199</v>
      </c>
      <c r="L634" s="2">
        <v>-2.4253208066698901</v>
      </c>
      <c r="M634" t="s">
        <v>448</v>
      </c>
      <c r="O634" s="15" t="s">
        <v>678</v>
      </c>
      <c r="P634" s="4">
        <v>1.7994858611825201E-2</v>
      </c>
      <c r="Q634" s="4">
        <v>2.63286571827316E-5</v>
      </c>
      <c r="R634" s="4">
        <v>4.73780463442472E-7</v>
      </c>
      <c r="S634" s="4">
        <v>3.02449544781673E-6</v>
      </c>
      <c r="T634" t="s">
        <v>440</v>
      </c>
    </row>
    <row r="635" spans="1:20" x14ac:dyDescent="0.35">
      <c r="A635" s="15" t="s">
        <v>890</v>
      </c>
      <c r="B635" s="4">
        <v>1.0775862068965501E-2</v>
      </c>
      <c r="C635" s="4">
        <v>1.32520806095903E-5</v>
      </c>
      <c r="D635" s="4">
        <v>1.42802592775758E-7</v>
      </c>
      <c r="E635" s="4">
        <v>1.05298492936742E-6</v>
      </c>
      <c r="F635" s="8" t="s">
        <v>448</v>
      </c>
      <c r="H635" s="83" t="s">
        <v>1149</v>
      </c>
      <c r="I635" s="2">
        <v>-4.0022076582502004</v>
      </c>
      <c r="J635" s="2">
        <v>-0.214048911307233</v>
      </c>
      <c r="K635" s="2">
        <v>-0.213629083674235</v>
      </c>
      <c r="L635" s="2">
        <v>-2.4296310946017501</v>
      </c>
      <c r="M635" t="s">
        <v>448</v>
      </c>
      <c r="O635" s="15" t="s">
        <v>998</v>
      </c>
      <c r="P635" s="4">
        <v>2.0565552699228801E-2</v>
      </c>
      <c r="Q635" s="4">
        <v>2.2526612942511401E-5</v>
      </c>
      <c r="R635" s="4">
        <v>4.6327224560434698E-7</v>
      </c>
      <c r="S635" s="4">
        <v>2.95741362518278E-6</v>
      </c>
      <c r="T635" t="s">
        <v>440</v>
      </c>
    </row>
    <row r="636" spans="1:20" x14ac:dyDescent="0.35">
      <c r="A636" s="15" t="s">
        <v>1019</v>
      </c>
      <c r="B636" s="4">
        <v>1.0775862068965501E-2</v>
      </c>
      <c r="C636" s="4">
        <v>1.2844043485887599E-5</v>
      </c>
      <c r="D636" s="4">
        <v>1.3840564101171999E-7</v>
      </c>
      <c r="E636" s="4">
        <v>1.0205630814675201E-6</v>
      </c>
      <c r="F636" s="8" t="s">
        <v>448</v>
      </c>
      <c r="H636" s="83" t="s">
        <v>1157</v>
      </c>
      <c r="I636" s="2">
        <v>-4.01014980674901</v>
      </c>
      <c r="J636" s="2">
        <v>-0.214431936578135</v>
      </c>
      <c r="K636" s="2">
        <v>-0.21400807242827</v>
      </c>
      <c r="L636" s="2">
        <v>-2.43394138253361</v>
      </c>
      <c r="M636" t="s">
        <v>448</v>
      </c>
      <c r="O636" s="15" t="s">
        <v>1143</v>
      </c>
      <c r="P636" s="4">
        <v>1.2853470437018E-2</v>
      </c>
      <c r="Q636" s="4">
        <v>3.38027416966929E-5</v>
      </c>
      <c r="R636" s="4">
        <v>4.3448254108859802E-7</v>
      </c>
      <c r="S636" s="4">
        <v>2.7736273845700001E-6</v>
      </c>
      <c r="T636" t="s">
        <v>438</v>
      </c>
    </row>
    <row r="637" spans="1:20" x14ac:dyDescent="0.35">
      <c r="A637" s="15" t="s">
        <v>1149</v>
      </c>
      <c r="B637" s="4">
        <v>8.6206896551724102E-3</v>
      </c>
      <c r="C637" s="4">
        <v>1.55103684945875E-5</v>
      </c>
      <c r="D637" s="4">
        <v>1.3371007322920301E-7</v>
      </c>
      <c r="E637" s="4">
        <v>9.8593932559791991E-7</v>
      </c>
      <c r="F637" s="8" t="s">
        <v>438</v>
      </c>
      <c r="H637" s="83" t="s">
        <v>1032</v>
      </c>
      <c r="I637" s="2">
        <v>-4.0180919552478196</v>
      </c>
      <c r="J637" s="2">
        <v>-0.21481496184903701</v>
      </c>
      <c r="K637" s="2">
        <v>-0.21438706118230599</v>
      </c>
      <c r="L637" s="2">
        <v>-2.43825167046547</v>
      </c>
      <c r="M637" t="s">
        <v>440</v>
      </c>
      <c r="O637" s="15" t="s">
        <v>1157</v>
      </c>
      <c r="P637" s="4">
        <v>1.5424164524421601E-2</v>
      </c>
      <c r="Q637" s="4">
        <v>2.7891252360452001E-5</v>
      </c>
      <c r="R637" s="4">
        <v>4.3019926519977299E-7</v>
      </c>
      <c r="S637" s="4">
        <v>2.7462840274096798E-6</v>
      </c>
      <c r="T637" t="s">
        <v>438</v>
      </c>
    </row>
    <row r="638" spans="1:20" x14ac:dyDescent="0.35">
      <c r="A638" s="15" t="s">
        <v>1051</v>
      </c>
      <c r="B638" s="4">
        <v>8.6206896551724102E-3</v>
      </c>
      <c r="C638" s="4">
        <v>1.49832935339434E-5</v>
      </c>
      <c r="D638" s="4">
        <v>1.2916632356847699E-7</v>
      </c>
      <c r="E638" s="4">
        <v>9.5243503255559898E-7</v>
      </c>
      <c r="F638" s="8" t="s">
        <v>448</v>
      </c>
      <c r="H638" s="83" t="s">
        <v>1036</v>
      </c>
      <c r="I638" s="2">
        <v>-4.0260341037466301</v>
      </c>
      <c r="J638" s="2">
        <v>-0.21519798711993801</v>
      </c>
      <c r="K638" s="2">
        <v>-0.21476604993634199</v>
      </c>
      <c r="L638" s="2">
        <v>-2.4425619583973401</v>
      </c>
      <c r="M638" t="s">
        <v>440</v>
      </c>
      <c r="O638" s="15" t="s">
        <v>1100</v>
      </c>
      <c r="P638" s="4">
        <v>1.2853470437018E-2</v>
      </c>
      <c r="Q638" s="4">
        <v>3.19468783401992E-5</v>
      </c>
      <c r="R638" s="4">
        <v>4.1062825630076E-7</v>
      </c>
      <c r="S638" s="4">
        <v>2.6213476235441499E-6</v>
      </c>
      <c r="T638" t="s">
        <v>440</v>
      </c>
    </row>
    <row r="639" spans="1:20" x14ac:dyDescent="0.35">
      <c r="A639" s="15" t="s">
        <v>1040</v>
      </c>
      <c r="B639" s="4">
        <v>8.6206896551724102E-3</v>
      </c>
      <c r="C639" s="4">
        <v>1.4736563014357701E-5</v>
      </c>
      <c r="D639" s="4">
        <v>1.2703933633066999E-7</v>
      </c>
      <c r="E639" s="4">
        <v>9.36751245147867E-7</v>
      </c>
      <c r="F639" s="8" t="s">
        <v>448</v>
      </c>
      <c r="H639" s="83" t="s">
        <v>1076</v>
      </c>
      <c r="I639" s="2">
        <v>-4.0339762522454397</v>
      </c>
      <c r="J639" s="2">
        <v>-0.21558101239083999</v>
      </c>
      <c r="K639" s="2">
        <v>-0.21514503869037699</v>
      </c>
      <c r="L639" s="2">
        <v>-2.4468722463292001</v>
      </c>
      <c r="M639" t="s">
        <v>448</v>
      </c>
      <c r="O639" s="15" t="s">
        <v>916</v>
      </c>
      <c r="P639" s="4">
        <v>1.5424164524421601E-2</v>
      </c>
      <c r="Q639" s="4">
        <v>2.62322661121458E-5</v>
      </c>
      <c r="R639" s="4">
        <v>4.0461078836214599E-7</v>
      </c>
      <c r="S639" s="4">
        <v>2.5829336200297701E-6</v>
      </c>
      <c r="T639" t="s">
        <v>440</v>
      </c>
    </row>
    <row r="640" spans="1:20" x14ac:dyDescent="0.35">
      <c r="A640" s="15" t="s">
        <v>877</v>
      </c>
      <c r="B640" s="4">
        <v>8.6206896551724102E-3</v>
      </c>
      <c r="C640" s="4">
        <v>1.45273050466332E-5</v>
      </c>
      <c r="D640" s="4">
        <v>1.2523538833304499E-7</v>
      </c>
      <c r="E640" s="4">
        <v>9.2344945546786496E-7</v>
      </c>
      <c r="F640" s="8" t="s">
        <v>448</v>
      </c>
      <c r="H640" s="83" t="s">
        <v>1158</v>
      </c>
      <c r="I640" s="2">
        <v>-4.0419184007442501</v>
      </c>
      <c r="J640" s="2">
        <v>-0.21596403766174199</v>
      </c>
      <c r="K640" s="2">
        <v>-0.21552402744441301</v>
      </c>
      <c r="L640" s="2">
        <v>-2.45118253426106</v>
      </c>
      <c r="M640" t="s">
        <v>440</v>
      </c>
      <c r="O640" s="15" t="s">
        <v>1159</v>
      </c>
      <c r="P640" s="4">
        <v>1.7994858611825201E-2</v>
      </c>
      <c r="Q640" s="4">
        <v>2.19015956772221E-5</v>
      </c>
      <c r="R640" s="4">
        <v>3.9411611758497401E-7</v>
      </c>
      <c r="S640" s="4">
        <v>2.5159382784294398E-6</v>
      </c>
      <c r="T640" t="s">
        <v>440</v>
      </c>
    </row>
    <row r="641" spans="1:20" x14ac:dyDescent="0.35">
      <c r="A641" s="15" t="s">
        <v>1117</v>
      </c>
      <c r="B641" s="4">
        <v>1.0775862068965501E-2</v>
      </c>
      <c r="C641" s="4">
        <v>1.12468507947943E-5</v>
      </c>
      <c r="D641" s="4">
        <v>1.21194512874938E-7</v>
      </c>
      <c r="E641" s="4">
        <v>8.9365321104310001E-7</v>
      </c>
      <c r="F641" s="8" t="s">
        <v>448</v>
      </c>
      <c r="H641" s="83" t="s">
        <v>948</v>
      </c>
      <c r="I641" s="2">
        <v>-4.0498605492430597</v>
      </c>
      <c r="J641" s="2">
        <v>-0.216347062932643</v>
      </c>
      <c r="K641" s="2">
        <v>-0.21590301619844801</v>
      </c>
      <c r="L641" s="2">
        <v>-2.45549282219292</v>
      </c>
      <c r="M641" t="s">
        <v>448</v>
      </c>
      <c r="O641" s="15" t="s">
        <v>1160</v>
      </c>
      <c r="P641" s="4">
        <v>1.5424164524421601E-2</v>
      </c>
      <c r="Q641" s="4">
        <v>2.3404141602318099E-5</v>
      </c>
      <c r="R641" s="4">
        <v>3.6098933062701398E-7</v>
      </c>
      <c r="S641" s="4">
        <v>2.3044651931376699E-6</v>
      </c>
      <c r="T641" t="s">
        <v>440</v>
      </c>
    </row>
    <row r="642" spans="1:20" x14ac:dyDescent="0.35">
      <c r="A642" s="15" t="s">
        <v>1120</v>
      </c>
      <c r="B642" s="4">
        <v>8.6206896551724102E-3</v>
      </c>
      <c r="C642" s="4">
        <v>1.4017287970386399E-5</v>
      </c>
      <c r="D642" s="4">
        <v>1.2083868939988301E-7</v>
      </c>
      <c r="E642" s="4">
        <v>8.9102947186956296E-7</v>
      </c>
      <c r="F642" s="8" t="s">
        <v>448</v>
      </c>
      <c r="H642" s="83" t="s">
        <v>1088</v>
      </c>
      <c r="I642" s="2">
        <v>-4.0578026977418702</v>
      </c>
      <c r="J642" s="2">
        <v>-0.216730088203545</v>
      </c>
      <c r="K642" s="2">
        <v>-0.21628200495248401</v>
      </c>
      <c r="L642" s="2">
        <v>-2.4598031101247799</v>
      </c>
      <c r="M642" t="s">
        <v>448</v>
      </c>
      <c r="O642" s="15" t="s">
        <v>1161</v>
      </c>
      <c r="P642" s="4">
        <v>1.5424164524421601E-2</v>
      </c>
      <c r="Q642" s="4">
        <v>2.33386804525621E-5</v>
      </c>
      <c r="R642" s="4">
        <v>3.5997964708322E-7</v>
      </c>
      <c r="S642" s="4">
        <v>2.29801962706314E-6</v>
      </c>
      <c r="T642" t="s">
        <v>440</v>
      </c>
    </row>
    <row r="643" spans="1:20" x14ac:dyDescent="0.35">
      <c r="A643" s="15" t="s">
        <v>918</v>
      </c>
      <c r="B643" s="4">
        <v>1.0775862068965501E-2</v>
      </c>
      <c r="C643" s="4">
        <v>1.11953233865805E-5</v>
      </c>
      <c r="D643" s="4">
        <v>1.20639260631255E-7</v>
      </c>
      <c r="E643" s="4">
        <v>8.8955894193193503E-7</v>
      </c>
      <c r="F643" s="8" t="s">
        <v>448</v>
      </c>
      <c r="H643" s="83" t="s">
        <v>1120</v>
      </c>
      <c r="I643" s="2">
        <v>-4.0657448462406798</v>
      </c>
      <c r="J643" s="2">
        <v>-0.21711311347444701</v>
      </c>
      <c r="K643" s="2">
        <v>-0.21666099370652001</v>
      </c>
      <c r="L643" s="2">
        <v>-2.4641133980566399</v>
      </c>
      <c r="M643" t="s">
        <v>440</v>
      </c>
      <c r="O643" s="15" t="s">
        <v>1162</v>
      </c>
      <c r="P643" s="4">
        <v>1.5424164524421601E-2</v>
      </c>
      <c r="Q643" s="4">
        <v>2.2639428410744899E-5</v>
      </c>
      <c r="R643" s="4">
        <v>3.4919426854619399E-7</v>
      </c>
      <c r="S643" s="4">
        <v>2.2291684801602101E-6</v>
      </c>
      <c r="T643" t="s">
        <v>440</v>
      </c>
    </row>
    <row r="644" spans="1:20" x14ac:dyDescent="0.35">
      <c r="A644" s="15" t="s">
        <v>1139</v>
      </c>
      <c r="B644" s="4">
        <v>8.6206896551724102E-3</v>
      </c>
      <c r="C644" s="4">
        <v>1.34480463362925E-5</v>
      </c>
      <c r="D644" s="4">
        <v>1.15931433933556E-7</v>
      </c>
      <c r="E644" s="4">
        <v>8.5484479237489595E-7</v>
      </c>
      <c r="F644" s="8" t="s">
        <v>438</v>
      </c>
      <c r="H644" s="83" t="s">
        <v>934</v>
      </c>
      <c r="I644" s="2">
        <v>-4.0736869947394903</v>
      </c>
      <c r="J644" s="2">
        <v>-0.21749613874534801</v>
      </c>
      <c r="K644" s="2">
        <v>-0.217039982460555</v>
      </c>
      <c r="L644" s="2">
        <v>-2.4684236859884998</v>
      </c>
      <c r="M644" t="s">
        <v>448</v>
      </c>
      <c r="O644" s="15" t="s">
        <v>1163</v>
      </c>
      <c r="P644" s="4">
        <v>1.2853470437018E-2</v>
      </c>
      <c r="Q644" s="4">
        <v>2.62729915187568E-5</v>
      </c>
      <c r="R644" s="4">
        <v>3.3769911977836499E-7</v>
      </c>
      <c r="S644" s="4">
        <v>2.1557863384238002E-6</v>
      </c>
      <c r="T644" t="s">
        <v>440</v>
      </c>
    </row>
    <row r="645" spans="1:20" x14ac:dyDescent="0.35">
      <c r="A645" s="15" t="s">
        <v>1122</v>
      </c>
      <c r="B645" s="4">
        <v>1.29310344827586E-2</v>
      </c>
      <c r="C645" s="4">
        <v>8.8486274953110802E-6</v>
      </c>
      <c r="D645" s="4">
        <v>1.14421907266954E-7</v>
      </c>
      <c r="E645" s="4">
        <v>8.4371398025507303E-7</v>
      </c>
      <c r="F645" s="8" t="s">
        <v>448</v>
      </c>
      <c r="H645" s="83" t="s">
        <v>1107</v>
      </c>
      <c r="I645" s="2">
        <v>-4.0816291432383096</v>
      </c>
      <c r="J645" s="2">
        <v>-0.21787916401624999</v>
      </c>
      <c r="K645" s="2">
        <v>-0.217418971214591</v>
      </c>
      <c r="L645" s="2">
        <v>-2.4727339739203602</v>
      </c>
      <c r="M645" t="s">
        <v>440</v>
      </c>
      <c r="O645" s="15" t="s">
        <v>921</v>
      </c>
      <c r="P645" s="4">
        <v>1.2853470437018E-2</v>
      </c>
      <c r="Q645" s="4">
        <v>2.6133351537421899E-5</v>
      </c>
      <c r="R645" s="4">
        <v>3.3590426140645202E-7</v>
      </c>
      <c r="S645" s="4">
        <v>2.1443284135109002E-6</v>
      </c>
      <c r="T645" t="s">
        <v>440</v>
      </c>
    </row>
    <row r="646" spans="1:20" x14ac:dyDescent="0.35">
      <c r="A646" s="15" t="s">
        <v>1164</v>
      </c>
      <c r="B646" s="4">
        <v>1.0775862068965501E-2</v>
      </c>
      <c r="C646" s="4">
        <v>1.01499702122414E-5</v>
      </c>
      <c r="D646" s="4">
        <v>1.0937467901122199E-7</v>
      </c>
      <c r="E646" s="4">
        <v>8.0649718198090997E-7</v>
      </c>
      <c r="F646" s="8" t="s">
        <v>448</v>
      </c>
      <c r="H646" s="83" t="s">
        <v>1146</v>
      </c>
      <c r="I646" s="2">
        <v>-4.0895712917371201</v>
      </c>
      <c r="J646" s="2">
        <v>-0.21826218928715199</v>
      </c>
      <c r="K646" s="2">
        <v>-0.217797959968627</v>
      </c>
      <c r="L646" s="2">
        <v>-2.4770442618522202</v>
      </c>
      <c r="M646" t="s">
        <v>448</v>
      </c>
      <c r="O646" s="15" t="s">
        <v>942</v>
      </c>
      <c r="P646" s="4">
        <v>1.2853470437018E-2</v>
      </c>
      <c r="Q646" s="4">
        <v>2.52646930450014E-5</v>
      </c>
      <c r="R646" s="4">
        <v>3.24738985154259E-7</v>
      </c>
      <c r="S646" s="4">
        <v>2.0730520950383999E-6</v>
      </c>
      <c r="T646" t="s">
        <v>440</v>
      </c>
    </row>
    <row r="647" spans="1:20" x14ac:dyDescent="0.35">
      <c r="A647" s="15" t="s">
        <v>1161</v>
      </c>
      <c r="B647" s="4">
        <v>8.6206896551724102E-3</v>
      </c>
      <c r="C647" s="4">
        <v>1.2670343701560099E-5</v>
      </c>
      <c r="D647" s="4">
        <v>1.09227100875518E-7</v>
      </c>
      <c r="E647" s="4">
        <v>8.05408983582132E-7</v>
      </c>
      <c r="F647" s="8" t="s">
        <v>448</v>
      </c>
      <c r="H647" s="83" t="s">
        <v>978</v>
      </c>
      <c r="I647" s="2">
        <v>-4.0975134402359297</v>
      </c>
      <c r="J647" s="2">
        <v>-0.218645214558053</v>
      </c>
      <c r="K647" s="2">
        <v>-0.218176948722662</v>
      </c>
      <c r="L647" s="2">
        <v>-2.4813545497840801</v>
      </c>
      <c r="M647" t="s">
        <v>448</v>
      </c>
      <c r="O647" s="15" t="s">
        <v>1107</v>
      </c>
      <c r="P647" s="4">
        <v>1.02827763496144E-2</v>
      </c>
      <c r="Q647" s="4">
        <v>3.1353582113258098E-5</v>
      </c>
      <c r="R647" s="4">
        <v>3.2240187262990298E-7</v>
      </c>
      <c r="S647" s="4">
        <v>2.0581325558501601E-6</v>
      </c>
      <c r="T647" t="s">
        <v>440</v>
      </c>
    </row>
    <row r="648" spans="1:20" x14ac:dyDescent="0.35">
      <c r="A648" s="15" t="s">
        <v>818</v>
      </c>
      <c r="B648" s="4">
        <v>1.0775862068965501E-2</v>
      </c>
      <c r="C648" s="4">
        <v>9.4151976334257097E-6</v>
      </c>
      <c r="D648" s="4">
        <v>1.01456871049846E-7</v>
      </c>
      <c r="E648" s="4">
        <v>7.4811356096328297E-7</v>
      </c>
      <c r="F648" s="8" t="s">
        <v>448</v>
      </c>
      <c r="H648" s="83" t="s">
        <v>1064</v>
      </c>
      <c r="I648" s="2">
        <v>-4.1054555887347401</v>
      </c>
      <c r="J648" s="2">
        <v>-0.219028239828955</v>
      </c>
      <c r="K648" s="2">
        <v>-0.21855593747669799</v>
      </c>
      <c r="L648" s="2">
        <v>-2.48566483771594</v>
      </c>
      <c r="M648" t="s">
        <v>448</v>
      </c>
      <c r="O648" s="15" t="s">
        <v>1165</v>
      </c>
      <c r="P648" s="4">
        <v>1.02827763496144E-2</v>
      </c>
      <c r="Q648" s="4">
        <v>3.1004831509349598E-5</v>
      </c>
      <c r="R648" s="4">
        <v>3.1881574816811902E-7</v>
      </c>
      <c r="S648" s="4">
        <v>2.0352396382503902E-6</v>
      </c>
      <c r="T648" t="s">
        <v>438</v>
      </c>
    </row>
    <row r="649" spans="1:20" x14ac:dyDescent="0.35">
      <c r="A649" s="15" t="s">
        <v>1166</v>
      </c>
      <c r="B649" s="4">
        <v>8.6206896551724102E-3</v>
      </c>
      <c r="C649" s="4">
        <v>1.1289477055813E-5</v>
      </c>
      <c r="D649" s="4">
        <v>9.7323078067352998E-8</v>
      </c>
      <c r="E649" s="4">
        <v>7.1763216964481403E-7</v>
      </c>
      <c r="F649" s="8" t="s">
        <v>438</v>
      </c>
      <c r="H649" s="83" t="s">
        <v>817</v>
      </c>
      <c r="I649" s="2">
        <v>-4.1133977372335497</v>
      </c>
      <c r="J649" s="2">
        <v>-0.21941126509985701</v>
      </c>
      <c r="K649" s="2">
        <v>-0.21893492623073299</v>
      </c>
      <c r="L649" s="2">
        <v>-2.4899751256478</v>
      </c>
      <c r="M649" t="s">
        <v>440</v>
      </c>
      <c r="O649" s="15" t="s">
        <v>1091</v>
      </c>
      <c r="P649" s="4">
        <v>1.5424164524421601E-2</v>
      </c>
      <c r="Q649" s="4">
        <v>2.0125213032564199E-5</v>
      </c>
      <c r="R649" s="4">
        <v>3.1041459690330397E-7</v>
      </c>
      <c r="S649" s="4">
        <v>1.9816087992490701E-6</v>
      </c>
      <c r="T649" t="s">
        <v>440</v>
      </c>
    </row>
    <row r="650" spans="1:20" x14ac:dyDescent="0.35">
      <c r="A650" s="15" t="s">
        <v>642</v>
      </c>
      <c r="B650" s="4">
        <v>6.4655172413793103E-3</v>
      </c>
      <c r="C650" s="4">
        <v>1.4711546795131001E-5</v>
      </c>
      <c r="D650" s="4">
        <v>9.5117759451277798E-8</v>
      </c>
      <c r="E650" s="4">
        <v>7.0137078935722195E-7</v>
      </c>
      <c r="F650" s="8" t="s">
        <v>448</v>
      </c>
      <c r="H650" s="83" t="s">
        <v>990</v>
      </c>
      <c r="I650" s="2">
        <v>-4.1213398857323602</v>
      </c>
      <c r="J650" s="2">
        <v>-0.21979429037075801</v>
      </c>
      <c r="K650" s="2">
        <v>-0.21931391498476899</v>
      </c>
      <c r="L650" s="2">
        <v>-2.4942854135796599</v>
      </c>
      <c r="M650" t="s">
        <v>440</v>
      </c>
      <c r="O650" s="15" t="s">
        <v>1167</v>
      </c>
      <c r="P650" s="4">
        <v>1.5424164524421601E-2</v>
      </c>
      <c r="Q650" s="4">
        <v>1.9500147375101499E-5</v>
      </c>
      <c r="R650" s="4">
        <v>3.0077348136403299E-7</v>
      </c>
      <c r="S650" s="4">
        <v>1.92006233984353E-6</v>
      </c>
      <c r="T650" t="s">
        <v>438</v>
      </c>
    </row>
    <row r="651" spans="1:20" x14ac:dyDescent="0.35">
      <c r="A651" s="15" t="s">
        <v>988</v>
      </c>
      <c r="B651" s="4">
        <v>6.4655172413793103E-3</v>
      </c>
      <c r="C651" s="4">
        <v>1.4467844211727099E-5</v>
      </c>
      <c r="D651" s="4">
        <v>9.3542096196511203E-8</v>
      </c>
      <c r="E651" s="4">
        <v>6.8975230520523898E-7</v>
      </c>
      <c r="F651" s="8" t="s">
        <v>438</v>
      </c>
      <c r="H651" s="83" t="s">
        <v>888</v>
      </c>
      <c r="I651" s="2">
        <v>-4.1292820342311698</v>
      </c>
      <c r="J651" s="2">
        <v>-0.22017731564165999</v>
      </c>
      <c r="K651" s="2">
        <v>-0.21969290373880501</v>
      </c>
      <c r="L651" s="2">
        <v>-2.4985957015115199</v>
      </c>
      <c r="M651" t="s">
        <v>440</v>
      </c>
      <c r="O651" s="15" t="s">
        <v>913</v>
      </c>
      <c r="P651" s="4">
        <v>1.7994858611825201E-2</v>
      </c>
      <c r="Q651" s="4">
        <v>1.6295026021898099E-5</v>
      </c>
      <c r="R651" s="4">
        <v>2.93226689340069E-7</v>
      </c>
      <c r="S651" s="4">
        <v>1.8718855155898499E-6</v>
      </c>
      <c r="T651" t="s">
        <v>440</v>
      </c>
    </row>
    <row r="652" spans="1:20" x14ac:dyDescent="0.35">
      <c r="A652" s="15" t="s">
        <v>932</v>
      </c>
      <c r="B652" s="4">
        <v>8.6206896551724102E-3</v>
      </c>
      <c r="C652" s="4">
        <v>1.08317201696985E-5</v>
      </c>
      <c r="D652" s="4">
        <v>9.3376898014642E-8</v>
      </c>
      <c r="E652" s="4">
        <v>6.8853418169301203E-7</v>
      </c>
      <c r="F652" s="8" t="s">
        <v>438</v>
      </c>
      <c r="H652" s="83" t="s">
        <v>1159</v>
      </c>
      <c r="I652" s="2">
        <v>-4.1372241827299803</v>
      </c>
      <c r="J652" s="2">
        <v>-0.22056034091256199</v>
      </c>
      <c r="K652" s="2">
        <v>-0.22007189249284001</v>
      </c>
      <c r="L652" s="2">
        <v>-2.5029059894433798</v>
      </c>
      <c r="M652" t="s">
        <v>440</v>
      </c>
      <c r="O652" s="15" t="s">
        <v>1037</v>
      </c>
      <c r="P652" s="4">
        <v>1.02827763496144E-2</v>
      </c>
      <c r="Q652" s="4">
        <v>2.6224718951560702E-5</v>
      </c>
      <c r="R652" s="4">
        <v>2.6966291981039199E-7</v>
      </c>
      <c r="S652" s="4">
        <v>1.7214603309841401E-6</v>
      </c>
      <c r="T652" t="s">
        <v>440</v>
      </c>
    </row>
    <row r="653" spans="1:20" x14ac:dyDescent="0.35">
      <c r="A653" s="15" t="s">
        <v>814</v>
      </c>
      <c r="B653" s="4">
        <v>8.6206896551724102E-3</v>
      </c>
      <c r="C653" s="4">
        <v>1.0540858252662601E-5</v>
      </c>
      <c r="D653" s="4">
        <v>9.08694676953676E-8</v>
      </c>
      <c r="E653" s="4">
        <v>6.7004511726978499E-7</v>
      </c>
      <c r="F653" s="8" t="s">
        <v>448</v>
      </c>
      <c r="H653" s="83" t="s">
        <v>1168</v>
      </c>
      <c r="I653" s="2">
        <v>-4.1451663312287899</v>
      </c>
      <c r="J653" s="2">
        <v>-0.220943366183463</v>
      </c>
      <c r="K653" s="2">
        <v>-0.22045088124687601</v>
      </c>
      <c r="L653" s="2">
        <v>-2.5072162773752402</v>
      </c>
      <c r="M653" t="s">
        <v>440</v>
      </c>
      <c r="O653" s="15" t="s">
        <v>939</v>
      </c>
      <c r="P653" s="4">
        <v>1.2853470437018E-2</v>
      </c>
      <c r="Q653" s="4">
        <v>2.0924867339284902E-5</v>
      </c>
      <c r="R653" s="4">
        <v>2.6895716374402201E-7</v>
      </c>
      <c r="S653" s="4">
        <v>1.71695496156791E-6</v>
      </c>
      <c r="T653" t="s">
        <v>438</v>
      </c>
    </row>
    <row r="654" spans="1:20" x14ac:dyDescent="0.35">
      <c r="A654" s="15" t="s">
        <v>1169</v>
      </c>
      <c r="B654" s="4">
        <v>8.6206896551724102E-3</v>
      </c>
      <c r="C654" s="4">
        <v>1.0241685835289099E-5</v>
      </c>
      <c r="D654" s="4">
        <v>8.8290395131802306E-8</v>
      </c>
      <c r="E654" s="4">
        <v>6.5102778370187297E-7</v>
      </c>
      <c r="F654" s="8" t="s">
        <v>448</v>
      </c>
      <c r="H654" s="83" t="s">
        <v>1169</v>
      </c>
      <c r="I654" s="2">
        <v>-4.1531084797276003</v>
      </c>
      <c r="J654" s="2">
        <v>-0.221326391454365</v>
      </c>
      <c r="K654" s="2">
        <v>-0.220829870000912</v>
      </c>
      <c r="L654" s="2">
        <v>-2.5115265653071002</v>
      </c>
      <c r="M654" t="s">
        <v>448</v>
      </c>
      <c r="O654" s="15" t="s">
        <v>976</v>
      </c>
      <c r="P654" s="4">
        <v>1.7994858611825201E-2</v>
      </c>
      <c r="Q654" s="4">
        <v>1.45935137373484E-5</v>
      </c>
      <c r="R654" s="4">
        <v>2.6260821635331399E-7</v>
      </c>
      <c r="S654" s="4">
        <v>1.67642487651099E-6</v>
      </c>
      <c r="T654" t="s">
        <v>440</v>
      </c>
    </row>
    <row r="655" spans="1:20" x14ac:dyDescent="0.35">
      <c r="A655" s="15" t="s">
        <v>1165</v>
      </c>
      <c r="B655" s="4">
        <v>8.6206896551724102E-3</v>
      </c>
      <c r="C655" s="4">
        <v>1.0232861518682201E-5</v>
      </c>
      <c r="D655" s="4">
        <v>8.8214323436915495E-8</v>
      </c>
      <c r="E655" s="4">
        <v>6.5046685307232104E-7</v>
      </c>
      <c r="F655" s="8" t="s">
        <v>438</v>
      </c>
      <c r="H655" s="83" t="s">
        <v>798</v>
      </c>
      <c r="I655" s="2">
        <v>-4.1610506282264099</v>
      </c>
      <c r="J655" s="2">
        <v>-0.22170941672526701</v>
      </c>
      <c r="K655" s="2">
        <v>-0.221208858754947</v>
      </c>
      <c r="L655" s="2">
        <v>-2.5158368532389601</v>
      </c>
      <c r="M655" t="s">
        <v>448</v>
      </c>
      <c r="O655" s="15" t="s">
        <v>1164</v>
      </c>
      <c r="P655" s="4">
        <v>1.5424164524421601E-2</v>
      </c>
      <c r="Q655" s="4">
        <v>1.6705545706630098E-5</v>
      </c>
      <c r="R655" s="4">
        <v>2.5766908544930801E-7</v>
      </c>
      <c r="S655" s="4">
        <v>1.64489470570826E-6</v>
      </c>
      <c r="T655" t="s">
        <v>438</v>
      </c>
    </row>
    <row r="656" spans="1:20" x14ac:dyDescent="0.35">
      <c r="A656" s="15" t="s">
        <v>1012</v>
      </c>
      <c r="B656" s="4">
        <v>8.6206896551724102E-3</v>
      </c>
      <c r="C656" s="4">
        <v>9.6013513986205408E-6</v>
      </c>
      <c r="D656" s="4">
        <v>8.2770270677763199E-8</v>
      </c>
      <c r="E656" s="4">
        <v>6.1032398592515297E-7</v>
      </c>
      <c r="F656" s="8" t="s">
        <v>438</v>
      </c>
      <c r="H656" s="83" t="s">
        <v>1155</v>
      </c>
      <c r="I656" s="2">
        <v>-4.1689927767252204</v>
      </c>
      <c r="J656" s="2">
        <v>-0.22209244199616801</v>
      </c>
      <c r="K656" s="2">
        <v>-0.221587847508983</v>
      </c>
      <c r="L656" s="2">
        <v>-2.5201471411708298</v>
      </c>
      <c r="M656" t="s">
        <v>440</v>
      </c>
      <c r="O656" s="15" t="s">
        <v>1170</v>
      </c>
      <c r="P656" s="4">
        <v>1.5424164524421601E-2</v>
      </c>
      <c r="Q656" s="4">
        <v>1.6699739896504502E-5</v>
      </c>
      <c r="R656" s="4">
        <v>2.5757953567873302E-7</v>
      </c>
      <c r="S656" s="4">
        <v>1.64432304247106E-6</v>
      </c>
      <c r="T656" t="s">
        <v>440</v>
      </c>
    </row>
    <row r="657" spans="1:20" x14ac:dyDescent="0.35">
      <c r="A657" s="15" t="s">
        <v>1171</v>
      </c>
      <c r="B657" s="4">
        <v>6.4655172413793103E-3</v>
      </c>
      <c r="C657" s="4">
        <v>1.2757191218673199E-5</v>
      </c>
      <c r="D657" s="4">
        <v>8.2481839775904396E-8</v>
      </c>
      <c r="E657" s="4">
        <v>6.0819718005337101E-7</v>
      </c>
      <c r="F657" s="8" t="s">
        <v>448</v>
      </c>
      <c r="H657" s="83" t="s">
        <v>988</v>
      </c>
      <c r="I657" s="2">
        <v>-4.17693492522403</v>
      </c>
      <c r="J657" s="2">
        <v>-0.22247546726706999</v>
      </c>
      <c r="K657" s="2">
        <v>-0.221966836263019</v>
      </c>
      <c r="L657" s="2">
        <v>-2.5244574291026902</v>
      </c>
      <c r="M657" t="s">
        <v>448</v>
      </c>
      <c r="O657" s="15" t="s">
        <v>931</v>
      </c>
      <c r="P657" s="4">
        <v>1.2853470437018E-2</v>
      </c>
      <c r="Q657" s="4">
        <v>1.9530024868821701E-5</v>
      </c>
      <c r="R657" s="4">
        <v>2.51028597285625E-7</v>
      </c>
      <c r="S657" s="4">
        <v>1.60250349760228E-6</v>
      </c>
      <c r="T657" t="s">
        <v>440</v>
      </c>
    </row>
    <row r="658" spans="1:20" x14ac:dyDescent="0.35">
      <c r="A658" s="15" t="s">
        <v>1056</v>
      </c>
      <c r="B658" s="4">
        <v>8.6206896551724102E-3</v>
      </c>
      <c r="C658" s="4">
        <v>9.1800432190535803E-6</v>
      </c>
      <c r="D658" s="4">
        <v>7.9138303612530901E-8</v>
      </c>
      <c r="E658" s="4">
        <v>5.8354291347184005E-7</v>
      </c>
      <c r="F658" s="8" t="s">
        <v>448</v>
      </c>
      <c r="H658" s="83" t="s">
        <v>1172</v>
      </c>
      <c r="I658" s="2">
        <v>-4.1848770737228396</v>
      </c>
      <c r="J658" s="2">
        <v>-0.22285849253797199</v>
      </c>
      <c r="K658" s="2">
        <v>-0.22234582501705399</v>
      </c>
      <c r="L658" s="2">
        <v>-2.5287677170345502</v>
      </c>
      <c r="M658" t="s">
        <v>440</v>
      </c>
      <c r="O658" s="15" t="s">
        <v>1173</v>
      </c>
      <c r="P658" s="4">
        <v>1.02827763496144E-2</v>
      </c>
      <c r="Q658" s="4">
        <v>2.3659940359809201E-5</v>
      </c>
      <c r="R658" s="4">
        <v>2.4328987516513302E-7</v>
      </c>
      <c r="S658" s="4">
        <v>1.55310143983214E-6</v>
      </c>
      <c r="T658" t="s">
        <v>438</v>
      </c>
    </row>
    <row r="659" spans="1:20" x14ac:dyDescent="0.35">
      <c r="A659" s="15" t="s">
        <v>1174</v>
      </c>
      <c r="B659" s="4">
        <v>4.3103448275862103E-3</v>
      </c>
      <c r="C659" s="4">
        <v>1.78209528628152E-5</v>
      </c>
      <c r="D659" s="4">
        <v>7.6814451994893305E-8</v>
      </c>
      <c r="E659" s="4">
        <v>5.6640750518621501E-7</v>
      </c>
      <c r="F659" s="8" t="s">
        <v>448</v>
      </c>
      <c r="H659" s="83" t="s">
        <v>1175</v>
      </c>
      <c r="I659" s="2">
        <v>-4.19281922222165</v>
      </c>
      <c r="J659" s="2">
        <v>-0.223241517808873</v>
      </c>
      <c r="K659" s="2">
        <v>-0.22272481377108999</v>
      </c>
      <c r="L659" s="2">
        <v>-2.5330780049664101</v>
      </c>
      <c r="M659" t="s">
        <v>440</v>
      </c>
      <c r="O659" s="15" t="s">
        <v>1176</v>
      </c>
      <c r="P659" s="4">
        <v>1.5424164524421601E-2</v>
      </c>
      <c r="Q659" s="4">
        <v>1.5723341918962498E-5</v>
      </c>
      <c r="R659" s="4">
        <v>2.4251941263181301E-7</v>
      </c>
      <c r="S659" s="4">
        <v>1.5481830005874999E-6</v>
      </c>
      <c r="T659" t="s">
        <v>438</v>
      </c>
    </row>
    <row r="660" spans="1:20" x14ac:dyDescent="0.35">
      <c r="A660" s="15" t="s">
        <v>1134</v>
      </c>
      <c r="B660" s="4">
        <v>8.6206896551724102E-3</v>
      </c>
      <c r="C660" s="4">
        <v>8.4310451911611797E-6</v>
      </c>
      <c r="D660" s="4">
        <v>7.2681424061734306E-8</v>
      </c>
      <c r="E660" s="4">
        <v>5.3593175511979303E-7</v>
      </c>
      <c r="F660" s="8" t="s">
        <v>438</v>
      </c>
      <c r="H660" s="83" t="s">
        <v>1077</v>
      </c>
      <c r="I660" s="2">
        <v>-4.2007613707204596</v>
      </c>
      <c r="J660" s="2">
        <v>-0.223624543079775</v>
      </c>
      <c r="K660" s="2">
        <v>-0.22310380252512499</v>
      </c>
      <c r="L660" s="2">
        <v>-2.5373882928982701</v>
      </c>
      <c r="M660" t="s">
        <v>440</v>
      </c>
      <c r="O660" s="15" t="s">
        <v>926</v>
      </c>
      <c r="P660" s="4">
        <v>1.02827763496144E-2</v>
      </c>
      <c r="Q660" s="4">
        <v>2.3155327999955698E-5</v>
      </c>
      <c r="R660" s="4">
        <v>2.3810105912550799E-7</v>
      </c>
      <c r="S660" s="4">
        <v>1.5199773418535701E-6</v>
      </c>
      <c r="T660" t="s">
        <v>440</v>
      </c>
    </row>
    <row r="661" spans="1:20" x14ac:dyDescent="0.35">
      <c r="A661" s="15" t="s">
        <v>1155</v>
      </c>
      <c r="B661" s="4">
        <v>8.6206896551724102E-3</v>
      </c>
      <c r="C661" s="4">
        <v>8.3129673230826704E-6</v>
      </c>
      <c r="D661" s="4">
        <v>7.1663511405885098E-8</v>
      </c>
      <c r="E661" s="4">
        <v>5.2842596222634895E-7</v>
      </c>
      <c r="F661" s="8" t="s">
        <v>448</v>
      </c>
      <c r="H661" s="83" t="s">
        <v>991</v>
      </c>
      <c r="I661" s="2">
        <v>-4.2087035192192701</v>
      </c>
      <c r="J661" s="2">
        <v>-0.22400756835067701</v>
      </c>
      <c r="K661" s="2">
        <v>-0.22348279127916101</v>
      </c>
      <c r="L661" s="2">
        <v>-2.54169858083013</v>
      </c>
      <c r="M661" t="s">
        <v>440</v>
      </c>
      <c r="O661" s="15" t="s">
        <v>879</v>
      </c>
      <c r="P661" s="4">
        <v>1.5424164524421601E-2</v>
      </c>
      <c r="Q661" s="4">
        <v>1.5260144853985201E-5</v>
      </c>
      <c r="R661" s="4">
        <v>2.3537498489437401E-7</v>
      </c>
      <c r="S661" s="4">
        <v>1.5025747688505199E-6</v>
      </c>
      <c r="T661" t="s">
        <v>440</v>
      </c>
    </row>
    <row r="662" spans="1:20" x14ac:dyDescent="0.35">
      <c r="A662" s="15" t="s">
        <v>961</v>
      </c>
      <c r="B662" s="4">
        <v>8.6206896551724102E-3</v>
      </c>
      <c r="C662" s="4">
        <v>7.9477248460930397E-6</v>
      </c>
      <c r="D662" s="4">
        <v>6.8514869362870995E-8</v>
      </c>
      <c r="E662" s="4">
        <v>5.0520878840043203E-7</v>
      </c>
      <c r="F662" s="8" t="s">
        <v>448</v>
      </c>
      <c r="H662" s="83" t="s">
        <v>1059</v>
      </c>
      <c r="I662" s="2">
        <v>-4.2166456677180797</v>
      </c>
      <c r="J662" s="2">
        <v>-0.22439059362157801</v>
      </c>
      <c r="K662" s="2">
        <v>-0.22386178003319701</v>
      </c>
      <c r="L662" s="2">
        <v>-2.54600886876199</v>
      </c>
      <c r="M662" t="s">
        <v>440</v>
      </c>
      <c r="O662" s="15" t="s">
        <v>1177</v>
      </c>
      <c r="P662" s="4">
        <v>1.2853470437018E-2</v>
      </c>
      <c r="Q662" s="4">
        <v>1.8236746261077201E-5</v>
      </c>
      <c r="R662" s="4">
        <v>2.3440547893415399E-7</v>
      </c>
      <c r="S662" s="4">
        <v>1.49638568637546E-6</v>
      </c>
      <c r="T662" t="s">
        <v>440</v>
      </c>
    </row>
    <row r="663" spans="1:20" x14ac:dyDescent="0.35">
      <c r="A663" s="15" t="s">
        <v>1016</v>
      </c>
      <c r="B663" s="4">
        <v>8.6206896551724102E-3</v>
      </c>
      <c r="C663" s="4">
        <v>7.86595876920236E-6</v>
      </c>
      <c r="D663" s="4">
        <v>6.7809989389675505E-8</v>
      </c>
      <c r="E663" s="4">
        <v>5.0001120777979703E-7</v>
      </c>
      <c r="F663" s="8" t="s">
        <v>438</v>
      </c>
      <c r="H663" s="83" t="s">
        <v>1053</v>
      </c>
      <c r="I663" s="2">
        <v>-4.2245878162168902</v>
      </c>
      <c r="J663" s="2">
        <v>-0.22477361889247999</v>
      </c>
      <c r="K663" s="2">
        <v>-0.22424076878723201</v>
      </c>
      <c r="L663" s="2">
        <v>-2.5503191566938499</v>
      </c>
      <c r="M663" t="s">
        <v>440</v>
      </c>
      <c r="O663" s="15" t="s">
        <v>1031</v>
      </c>
      <c r="P663" s="4">
        <v>1.5424164524421601E-2</v>
      </c>
      <c r="Q663" s="4">
        <v>1.4498057347548099E-5</v>
      </c>
      <c r="R663" s="4">
        <v>2.2362042181308199E-7</v>
      </c>
      <c r="S663" s="4">
        <v>1.4275365913112299E-6</v>
      </c>
      <c r="T663" t="s">
        <v>440</v>
      </c>
    </row>
    <row r="664" spans="1:20" x14ac:dyDescent="0.35">
      <c r="A664" s="15" t="s">
        <v>1000</v>
      </c>
      <c r="B664" s="4">
        <v>1.0775862068965501E-2</v>
      </c>
      <c r="C664" s="4">
        <v>6.2685059196278396E-6</v>
      </c>
      <c r="D664" s="4">
        <v>6.7548555168403403E-8</v>
      </c>
      <c r="E664" s="4">
        <v>4.9808346760597002E-7</v>
      </c>
      <c r="F664" s="8" t="s">
        <v>448</v>
      </c>
      <c r="H664" s="83" t="s">
        <v>1174</v>
      </c>
      <c r="I664" s="2">
        <v>-4.2325299647156998</v>
      </c>
      <c r="J664" s="2">
        <v>-0.22515664416338199</v>
      </c>
      <c r="K664" s="2">
        <v>-0.22461975754126801</v>
      </c>
      <c r="L664" s="2">
        <v>-2.5546294446257098</v>
      </c>
      <c r="M664" t="s">
        <v>448</v>
      </c>
      <c r="O664" s="15" t="s">
        <v>1131</v>
      </c>
      <c r="P664" s="4">
        <v>1.5424164524421601E-2</v>
      </c>
      <c r="Q664" s="4">
        <v>1.44486248303772E-5</v>
      </c>
      <c r="R664" s="4">
        <v>2.22857966535381E-7</v>
      </c>
      <c r="S664" s="4">
        <v>1.4226692683747501E-6</v>
      </c>
      <c r="T664" t="s">
        <v>438</v>
      </c>
    </row>
    <row r="665" spans="1:20" x14ac:dyDescent="0.35">
      <c r="A665" s="15" t="s">
        <v>1121</v>
      </c>
      <c r="B665" s="4">
        <v>6.4655172413793103E-3</v>
      </c>
      <c r="C665" s="4">
        <v>1.03435892472404E-5</v>
      </c>
      <c r="D665" s="4">
        <v>6.68766546157785E-8</v>
      </c>
      <c r="E665" s="4">
        <v>4.9312906767390002E-7</v>
      </c>
      <c r="F665" s="8" t="s">
        <v>438</v>
      </c>
      <c r="H665" s="83" t="s">
        <v>1067</v>
      </c>
      <c r="I665" s="2">
        <v>-4.2404721132145102</v>
      </c>
      <c r="J665" s="2">
        <v>-0.225539669434283</v>
      </c>
      <c r="K665" s="2">
        <v>-0.224998746295304</v>
      </c>
      <c r="L665" s="2">
        <v>-2.5589397325575698</v>
      </c>
      <c r="M665" t="s">
        <v>448</v>
      </c>
      <c r="O665" s="15" t="s">
        <v>966</v>
      </c>
      <c r="P665" s="4">
        <v>1.02827763496144E-2</v>
      </c>
      <c r="Q665" s="4">
        <v>2.1657404697474201E-5</v>
      </c>
      <c r="R665" s="4">
        <v>2.2269824881721601E-7</v>
      </c>
      <c r="S665" s="4">
        <v>1.4216496705888599E-6</v>
      </c>
      <c r="T665" t="s">
        <v>440</v>
      </c>
    </row>
    <row r="666" spans="1:20" x14ac:dyDescent="0.35">
      <c r="A666" s="15" t="s">
        <v>1160</v>
      </c>
      <c r="B666" s="4">
        <v>6.4655172413793103E-3</v>
      </c>
      <c r="C666" s="4">
        <v>9.1576394537731396E-6</v>
      </c>
      <c r="D666" s="4">
        <v>5.9208875778705599E-8</v>
      </c>
      <c r="E666" s="4">
        <v>4.3658908895069299E-7</v>
      </c>
      <c r="F666" s="8" t="s">
        <v>448</v>
      </c>
      <c r="H666" s="83" t="s">
        <v>1178</v>
      </c>
      <c r="I666" s="2">
        <v>-4.2484142617133198</v>
      </c>
      <c r="J666" s="2">
        <v>-0.225922694705185</v>
      </c>
      <c r="K666" s="2">
        <v>-0.225377735049339</v>
      </c>
      <c r="L666" s="2">
        <v>-2.5632500204894302</v>
      </c>
      <c r="M666" t="s">
        <v>448</v>
      </c>
      <c r="O666" s="15" t="s">
        <v>1179</v>
      </c>
      <c r="P666" s="4">
        <v>1.02827763496144E-2</v>
      </c>
      <c r="Q666" s="4">
        <v>2.09959304409088E-5</v>
      </c>
      <c r="R666" s="4">
        <v>2.1589645697592601E-7</v>
      </c>
      <c r="S666" s="4">
        <v>1.3782287403303499E-6</v>
      </c>
      <c r="T666" t="s">
        <v>438</v>
      </c>
    </row>
    <row r="667" spans="1:20" x14ac:dyDescent="0.35">
      <c r="A667" s="15" t="s">
        <v>1128</v>
      </c>
      <c r="B667" s="4">
        <v>8.6206896551724102E-3</v>
      </c>
      <c r="C667" s="4">
        <v>6.8496573041392903E-6</v>
      </c>
      <c r="D667" s="4">
        <v>5.9048769863269699E-8</v>
      </c>
      <c r="E667" s="4">
        <v>4.35408514335207E-7</v>
      </c>
      <c r="F667" s="8" t="s">
        <v>438</v>
      </c>
      <c r="H667" s="83" t="s">
        <v>704</v>
      </c>
      <c r="I667" s="2">
        <v>-4.2563564102121303</v>
      </c>
      <c r="J667" s="2">
        <v>-0.22630571997608701</v>
      </c>
      <c r="K667" s="2">
        <v>-0.225756723803375</v>
      </c>
      <c r="L667" s="2">
        <v>-2.5675603084212901</v>
      </c>
      <c r="M667" t="s">
        <v>440</v>
      </c>
      <c r="O667" s="15" t="s">
        <v>804</v>
      </c>
      <c r="P667" s="4">
        <v>1.2853470437018E-2</v>
      </c>
      <c r="Q667" s="4">
        <v>1.5963296680372099E-5</v>
      </c>
      <c r="R667" s="4">
        <v>2.0518376195851E-7</v>
      </c>
      <c r="S667" s="4">
        <v>1.3098415867558799E-6</v>
      </c>
      <c r="T667" t="s">
        <v>440</v>
      </c>
    </row>
    <row r="668" spans="1:20" x14ac:dyDescent="0.35">
      <c r="A668" s="15" t="s">
        <v>882</v>
      </c>
      <c r="B668" s="4">
        <v>8.6206896551724102E-3</v>
      </c>
      <c r="C668" s="4">
        <v>6.7813402347668298E-6</v>
      </c>
      <c r="D668" s="4">
        <v>5.8459829610058901E-8</v>
      </c>
      <c r="E668" s="4">
        <v>4.31065839605885E-7</v>
      </c>
      <c r="F668" s="8" t="s">
        <v>448</v>
      </c>
      <c r="H668" s="83" t="s">
        <v>1057</v>
      </c>
      <c r="I668" s="2">
        <v>-4.2642985587109399</v>
      </c>
      <c r="J668" s="2">
        <v>-0.22668874524698801</v>
      </c>
      <c r="K668" s="2">
        <v>-0.22613571255741</v>
      </c>
      <c r="L668" s="2">
        <v>-2.5718705963531501</v>
      </c>
      <c r="M668" t="s">
        <v>440</v>
      </c>
      <c r="O668" s="15" t="s">
        <v>1180</v>
      </c>
      <c r="P668" s="4">
        <v>7.7120822622108003E-3</v>
      </c>
      <c r="Q668" s="4">
        <v>2.6385899020275101E-5</v>
      </c>
      <c r="R668" s="4">
        <v>2.0349022380674901E-7</v>
      </c>
      <c r="S668" s="4">
        <v>1.2990304646731201E-6</v>
      </c>
      <c r="T668" t="s">
        <v>438</v>
      </c>
    </row>
    <row r="669" spans="1:20" x14ac:dyDescent="0.35">
      <c r="A669" s="15" t="s">
        <v>908</v>
      </c>
      <c r="B669" s="4">
        <v>4.3103448275862103E-3</v>
      </c>
      <c r="C669" s="4">
        <v>1.3511432836489699E-5</v>
      </c>
      <c r="D669" s="4">
        <v>5.8238934640041999E-8</v>
      </c>
      <c r="E669" s="4">
        <v>4.2943702412095902E-7</v>
      </c>
      <c r="F669" s="8" t="s">
        <v>448</v>
      </c>
      <c r="H669" s="83" t="s">
        <v>1170</v>
      </c>
      <c r="I669" s="2">
        <v>-4.2722407072097504</v>
      </c>
      <c r="J669" s="2">
        <v>-0.22707177051788999</v>
      </c>
      <c r="K669" s="2">
        <v>-0.22651470131144599</v>
      </c>
      <c r="L669" s="2">
        <v>-2.57618088428501</v>
      </c>
      <c r="M669" t="s">
        <v>440</v>
      </c>
      <c r="O669" s="15" t="s">
        <v>1150</v>
      </c>
      <c r="P669" s="4">
        <v>1.02827763496144E-2</v>
      </c>
      <c r="Q669" s="4">
        <v>1.7792919287565499E-5</v>
      </c>
      <c r="R669" s="4">
        <v>1.8296060964077601E-7</v>
      </c>
      <c r="S669" s="4">
        <v>1.16797456561965E-6</v>
      </c>
      <c r="T669" t="s">
        <v>440</v>
      </c>
    </row>
    <row r="670" spans="1:20" x14ac:dyDescent="0.35">
      <c r="A670" s="15" t="s">
        <v>1131</v>
      </c>
      <c r="B670" s="4">
        <v>6.4655172413793103E-3</v>
      </c>
      <c r="C670" s="4">
        <v>8.9706946439903802E-6</v>
      </c>
      <c r="D670" s="4">
        <v>5.8000180887868797E-8</v>
      </c>
      <c r="E670" s="4">
        <v>4.27676523152583E-7</v>
      </c>
      <c r="F670" s="8" t="s">
        <v>438</v>
      </c>
      <c r="H670" s="83" t="s">
        <v>977</v>
      </c>
      <c r="I670" s="2">
        <v>-4.2801828557085599</v>
      </c>
      <c r="J670" s="2">
        <v>-0.22745479578879199</v>
      </c>
      <c r="K670" s="2">
        <v>-0.22689369006548199</v>
      </c>
      <c r="L670" s="2">
        <v>-2.58049117221687</v>
      </c>
      <c r="M670" t="s">
        <v>440</v>
      </c>
      <c r="O670" s="15" t="s">
        <v>1040</v>
      </c>
      <c r="P670" s="4">
        <v>1.02827763496144E-2</v>
      </c>
      <c r="Q670" s="4">
        <v>1.7252410478536198E-5</v>
      </c>
      <c r="R670" s="4">
        <v>1.77402678442531E-7</v>
      </c>
      <c r="S670" s="4">
        <v>1.1324941292035401E-6</v>
      </c>
      <c r="T670" t="s">
        <v>440</v>
      </c>
    </row>
    <row r="671" spans="1:20" x14ac:dyDescent="0.35">
      <c r="A671" s="15" t="s">
        <v>1013</v>
      </c>
      <c r="B671" s="4">
        <v>6.4655172413793103E-3</v>
      </c>
      <c r="C671" s="4">
        <v>8.4679500991182598E-6</v>
      </c>
      <c r="D671" s="4">
        <v>5.4749677364988697E-8</v>
      </c>
      <c r="E671" s="4">
        <v>4.0370825229756301E-7</v>
      </c>
      <c r="F671" s="8" t="s">
        <v>438</v>
      </c>
      <c r="H671" s="83" t="s">
        <v>1086</v>
      </c>
      <c r="I671" s="2">
        <v>-4.2881250042073704</v>
      </c>
      <c r="J671" s="2">
        <v>-0.227837821059693</v>
      </c>
      <c r="K671" s="2">
        <v>-0.22727267881951699</v>
      </c>
      <c r="L671" s="2">
        <v>-2.5848014601487299</v>
      </c>
      <c r="M671" t="s">
        <v>440</v>
      </c>
      <c r="O671" s="15" t="s">
        <v>850</v>
      </c>
      <c r="P671" s="4">
        <v>1.02827763496144E-2</v>
      </c>
      <c r="Q671" s="4">
        <v>1.69623721428771E-5</v>
      </c>
      <c r="R671" s="4">
        <v>1.74420279104135E-7</v>
      </c>
      <c r="S671" s="4">
        <v>1.11345524111387E-6</v>
      </c>
      <c r="T671" t="s">
        <v>440</v>
      </c>
    </row>
    <row r="672" spans="1:20" x14ac:dyDescent="0.35">
      <c r="A672" s="15" t="s">
        <v>1141</v>
      </c>
      <c r="B672" s="4">
        <v>4.3103448275862103E-3</v>
      </c>
      <c r="C672" s="4">
        <v>1.2427586472214599E-5</v>
      </c>
      <c r="D672" s="4">
        <v>5.3567183069890602E-8</v>
      </c>
      <c r="E672" s="4">
        <v>3.9498888209847598E-7</v>
      </c>
      <c r="F672" s="8" t="s">
        <v>438</v>
      </c>
      <c r="H672" s="83" t="s">
        <v>1181</v>
      </c>
      <c r="I672" s="2">
        <v>-4.29606715270618</v>
      </c>
      <c r="J672" s="2">
        <v>-0.228220846330595</v>
      </c>
      <c r="K672" s="2">
        <v>-0.22765166757355301</v>
      </c>
      <c r="L672" s="2">
        <v>-2.5891117480805899</v>
      </c>
      <c r="M672" t="s">
        <v>440</v>
      </c>
      <c r="O672" s="15" t="s">
        <v>1101</v>
      </c>
      <c r="P672" s="4">
        <v>1.02827763496144E-2</v>
      </c>
      <c r="Q672" s="4">
        <v>1.6282932247032599E-5</v>
      </c>
      <c r="R672" s="4">
        <v>1.6743375061216001E-7</v>
      </c>
      <c r="S672" s="4">
        <v>1.0688549984899199E-6</v>
      </c>
      <c r="T672" t="s">
        <v>440</v>
      </c>
    </row>
    <row r="673" spans="1:20" x14ac:dyDescent="0.35">
      <c r="A673" s="15" t="s">
        <v>1125</v>
      </c>
      <c r="B673" s="4">
        <v>6.4655172413793103E-3</v>
      </c>
      <c r="C673" s="4">
        <v>8.27803331169622E-6</v>
      </c>
      <c r="D673" s="4">
        <v>5.3521767101484198E-8</v>
      </c>
      <c r="E673" s="4">
        <v>3.9465399791076699E-7</v>
      </c>
      <c r="F673" s="8" t="s">
        <v>448</v>
      </c>
      <c r="H673" s="83" t="s">
        <v>1117</v>
      </c>
      <c r="I673" s="2">
        <v>-4.3040093012049896</v>
      </c>
      <c r="J673" s="2">
        <v>-0.22860387160149701</v>
      </c>
      <c r="K673" s="2">
        <v>-0.22803065632758901</v>
      </c>
      <c r="L673" s="2">
        <v>-2.59342203601246</v>
      </c>
      <c r="M673" t="s">
        <v>448</v>
      </c>
      <c r="O673" s="15" t="s">
        <v>1127</v>
      </c>
      <c r="P673" s="4">
        <v>1.02827763496144E-2</v>
      </c>
      <c r="Q673" s="4">
        <v>1.6019325302050502E-5</v>
      </c>
      <c r="R673" s="4">
        <v>1.6472313935270501E-7</v>
      </c>
      <c r="S673" s="4">
        <v>1.05155113721321E-6</v>
      </c>
      <c r="T673" t="s">
        <v>440</v>
      </c>
    </row>
    <row r="674" spans="1:20" x14ac:dyDescent="0.35">
      <c r="A674" s="15" t="s">
        <v>1115</v>
      </c>
      <c r="B674" s="4">
        <v>6.4655172413793103E-3</v>
      </c>
      <c r="C674" s="4">
        <v>7.9475638738252198E-6</v>
      </c>
      <c r="D674" s="4">
        <v>5.1385111253180297E-8</v>
      </c>
      <c r="E674" s="4">
        <v>3.7889891697157302E-7</v>
      </c>
      <c r="F674" s="8" t="s">
        <v>438</v>
      </c>
      <c r="H674" s="83" t="s">
        <v>1128</v>
      </c>
      <c r="I674" s="2">
        <v>-4.3119514497038001</v>
      </c>
      <c r="J674" s="2">
        <v>-0.22898689687239801</v>
      </c>
      <c r="K674" s="2">
        <v>-0.22840964508162401</v>
      </c>
      <c r="L674" s="2">
        <v>-2.59773232394432</v>
      </c>
      <c r="M674" t="s">
        <v>440</v>
      </c>
      <c r="O674" s="15" t="s">
        <v>909</v>
      </c>
      <c r="P674" s="4">
        <v>1.02827763496144E-2</v>
      </c>
      <c r="Q674" s="4">
        <v>1.5377910182472399E-5</v>
      </c>
      <c r="R674" s="4">
        <v>1.5812761113082201E-7</v>
      </c>
      <c r="S674" s="4">
        <v>1.0094469420801201E-6</v>
      </c>
      <c r="T674" t="s">
        <v>440</v>
      </c>
    </row>
    <row r="675" spans="1:20" x14ac:dyDescent="0.35">
      <c r="A675" s="15" t="s">
        <v>995</v>
      </c>
      <c r="B675" s="4">
        <v>8.6206896551724102E-3</v>
      </c>
      <c r="C675" s="4">
        <v>5.6385502646398501E-6</v>
      </c>
      <c r="D675" s="4">
        <v>4.8608191936550399E-8</v>
      </c>
      <c r="E675" s="4">
        <v>3.5842271879026799E-7</v>
      </c>
      <c r="F675" s="8" t="s">
        <v>438</v>
      </c>
      <c r="H675" s="83" t="s">
        <v>1097</v>
      </c>
      <c r="I675" s="2">
        <v>-4.3198935982026097</v>
      </c>
      <c r="J675" s="2">
        <v>-0.22936992214329999</v>
      </c>
      <c r="K675" s="2">
        <v>-0.22878863383566</v>
      </c>
      <c r="L675" s="2">
        <v>-2.6020426118761799</v>
      </c>
      <c r="M675" t="s">
        <v>448</v>
      </c>
      <c r="O675" s="15" t="s">
        <v>1130</v>
      </c>
      <c r="P675" s="4">
        <v>7.7120822622108003E-3</v>
      </c>
      <c r="Q675" s="4">
        <v>2.0090409452469999E-5</v>
      </c>
      <c r="R675" s="4">
        <v>1.54938890378946E-7</v>
      </c>
      <c r="S675" s="4">
        <v>9.8909094992220508E-7</v>
      </c>
      <c r="T675" t="s">
        <v>438</v>
      </c>
    </row>
    <row r="676" spans="1:20" x14ac:dyDescent="0.35">
      <c r="A676" s="15" t="s">
        <v>942</v>
      </c>
      <c r="B676" s="4">
        <v>8.6206896551724102E-3</v>
      </c>
      <c r="C676" s="4">
        <v>5.6234213349905897E-6</v>
      </c>
      <c r="D676" s="4">
        <v>4.8477770129229201E-8</v>
      </c>
      <c r="E676" s="4">
        <v>3.5746102618440801E-7</v>
      </c>
      <c r="F676" s="8" t="s">
        <v>448</v>
      </c>
      <c r="H676" s="83" t="s">
        <v>1090</v>
      </c>
      <c r="I676" s="2">
        <v>-4.3278357467014201</v>
      </c>
      <c r="J676" s="2">
        <v>-0.22975294741420199</v>
      </c>
      <c r="K676" s="2">
        <v>-0.229167622589695</v>
      </c>
      <c r="L676" s="2">
        <v>-2.6063528998080399</v>
      </c>
      <c r="M676" t="s">
        <v>440</v>
      </c>
      <c r="O676" s="15" t="s">
        <v>958</v>
      </c>
      <c r="P676" s="4">
        <v>1.02827763496144E-2</v>
      </c>
      <c r="Q676" s="4">
        <v>1.50623326683072E-5</v>
      </c>
      <c r="R676" s="4">
        <v>1.54882598131693E-7</v>
      </c>
      <c r="S676" s="4">
        <v>9.8873159435839404E-7</v>
      </c>
      <c r="T676" t="s">
        <v>440</v>
      </c>
    </row>
    <row r="677" spans="1:20" x14ac:dyDescent="0.35">
      <c r="A677" s="15" t="s">
        <v>1119</v>
      </c>
      <c r="B677" s="4">
        <v>6.4655172413793103E-3</v>
      </c>
      <c r="C677" s="4">
        <v>7.4585440217232697E-6</v>
      </c>
      <c r="D677" s="4">
        <v>4.8223344968038398E-8</v>
      </c>
      <c r="E677" s="4">
        <v>3.55584968788122E-7</v>
      </c>
      <c r="F677" s="8" t="s">
        <v>438</v>
      </c>
      <c r="H677" s="83" t="s">
        <v>1182</v>
      </c>
      <c r="I677" s="2">
        <v>-4.3357778952002297</v>
      </c>
      <c r="J677" s="2">
        <v>-0.230135972685103</v>
      </c>
      <c r="K677" s="2">
        <v>-0.229546611343731</v>
      </c>
      <c r="L677" s="2">
        <v>-2.6106631877398998</v>
      </c>
      <c r="M677" t="s">
        <v>440</v>
      </c>
      <c r="O677" s="15" t="s">
        <v>765</v>
      </c>
      <c r="P677" s="4">
        <v>1.2853470437018E-2</v>
      </c>
      <c r="Q677" s="4">
        <v>1.14064151414437E-5</v>
      </c>
      <c r="R677" s="4">
        <v>1.4661201981290099E-7</v>
      </c>
      <c r="S677" s="4">
        <v>9.3593430023983698E-7</v>
      </c>
      <c r="T677" t="s">
        <v>440</v>
      </c>
    </row>
    <row r="678" spans="1:20" x14ac:dyDescent="0.35">
      <c r="A678" s="15" t="s">
        <v>1183</v>
      </c>
      <c r="B678" s="4">
        <v>6.4655172413793103E-3</v>
      </c>
      <c r="C678" s="4">
        <v>7.2618537670365804E-6</v>
      </c>
      <c r="D678" s="4">
        <v>4.6951640735150298E-8</v>
      </c>
      <c r="E678" s="4">
        <v>3.4620779036429098E-7</v>
      </c>
      <c r="F678" s="8" t="s">
        <v>438</v>
      </c>
      <c r="H678" s="83" t="s">
        <v>1151</v>
      </c>
      <c r="I678" s="2">
        <v>-4.3437200436990402</v>
      </c>
      <c r="J678" s="2">
        <v>-0.230518997956005</v>
      </c>
      <c r="K678" s="2">
        <v>-0.229925600097767</v>
      </c>
      <c r="L678" s="2">
        <v>-2.6149734756717602</v>
      </c>
      <c r="M678" t="s">
        <v>448</v>
      </c>
      <c r="O678" s="15" t="s">
        <v>1184</v>
      </c>
      <c r="P678" s="4">
        <v>7.7120822622108003E-3</v>
      </c>
      <c r="Q678" s="4">
        <v>1.8818885444124801E-5</v>
      </c>
      <c r="R678" s="4">
        <v>1.4513279262821201E-7</v>
      </c>
      <c r="S678" s="4">
        <v>9.2649128552818802E-7</v>
      </c>
      <c r="T678" t="s">
        <v>438</v>
      </c>
    </row>
    <row r="679" spans="1:20" x14ac:dyDescent="0.35">
      <c r="A679" s="15" t="s">
        <v>1181</v>
      </c>
      <c r="B679" s="4">
        <v>6.4655172413793103E-3</v>
      </c>
      <c r="C679" s="4">
        <v>7.2584269399061002E-6</v>
      </c>
      <c r="D679" s="4">
        <v>4.6929484525254903E-8</v>
      </c>
      <c r="E679" s="4">
        <v>3.4604441689425702E-7</v>
      </c>
      <c r="F679" s="8" t="s">
        <v>438</v>
      </c>
      <c r="H679" s="83" t="s">
        <v>1185</v>
      </c>
      <c r="I679" s="2">
        <v>-4.3516621921978498</v>
      </c>
      <c r="J679" s="2">
        <v>-0.230902023226907</v>
      </c>
      <c r="K679" s="2">
        <v>-0.23030458885180199</v>
      </c>
      <c r="L679" s="2">
        <v>-2.6192837636036201</v>
      </c>
      <c r="M679" t="s">
        <v>440</v>
      </c>
      <c r="O679" s="15" t="s">
        <v>1035</v>
      </c>
      <c r="P679" s="4">
        <v>7.7120822622108003E-3</v>
      </c>
      <c r="Q679" s="4">
        <v>1.8429114575313801E-5</v>
      </c>
      <c r="R679" s="4">
        <v>1.4212684762452799E-7</v>
      </c>
      <c r="S679" s="4">
        <v>9.0730208782684596E-7</v>
      </c>
      <c r="T679" t="s">
        <v>438</v>
      </c>
    </row>
    <row r="680" spans="1:20" x14ac:dyDescent="0.35">
      <c r="A680" s="15" t="s">
        <v>1144</v>
      </c>
      <c r="B680" s="4">
        <v>2.1551724137930999E-3</v>
      </c>
      <c r="C680" s="4">
        <v>2.1259920459846399E-5</v>
      </c>
      <c r="D680" s="4">
        <v>4.58187940944965E-8</v>
      </c>
      <c r="E680" s="4">
        <v>3.3785450757925001E-7</v>
      </c>
      <c r="F680" s="8" t="s">
        <v>438</v>
      </c>
      <c r="H680" s="83" t="s">
        <v>869</v>
      </c>
      <c r="I680" s="2">
        <v>-4.3596043406966603</v>
      </c>
      <c r="J680" s="2">
        <v>-0.23128504849780801</v>
      </c>
      <c r="K680" s="2">
        <v>-0.23068357760583799</v>
      </c>
      <c r="L680" s="2">
        <v>-2.6235940515354801</v>
      </c>
      <c r="M680" t="s">
        <v>440</v>
      </c>
      <c r="O680" s="15" t="s">
        <v>1034</v>
      </c>
      <c r="P680" s="4">
        <v>1.2853470437018E-2</v>
      </c>
      <c r="Q680" s="4">
        <v>1.04614173754524E-5</v>
      </c>
      <c r="R680" s="4">
        <v>1.34465518964684E-7</v>
      </c>
      <c r="S680" s="4">
        <v>8.5839409046545198E-7</v>
      </c>
      <c r="T680" t="s">
        <v>440</v>
      </c>
    </row>
    <row r="681" spans="1:20" x14ac:dyDescent="0.35">
      <c r="A681" s="15" t="s">
        <v>1172</v>
      </c>
      <c r="B681" s="4">
        <v>2.1551724137930999E-3</v>
      </c>
      <c r="C681" s="4">
        <v>1.97293267505291E-5</v>
      </c>
      <c r="D681" s="4">
        <v>4.2520100755450599E-8</v>
      </c>
      <c r="E681" s="4">
        <v>3.1353089898711198E-7</v>
      </c>
      <c r="F681" s="8" t="s">
        <v>438</v>
      </c>
      <c r="H681" s="83" t="s">
        <v>1167</v>
      </c>
      <c r="I681" s="2">
        <v>-4.3675464891954698</v>
      </c>
      <c r="J681" s="2">
        <v>-0.23166807376870999</v>
      </c>
      <c r="K681" s="2">
        <v>-0.23106256635987399</v>
      </c>
      <c r="L681" s="2">
        <v>-2.62790433946734</v>
      </c>
      <c r="M681" t="s">
        <v>440</v>
      </c>
      <c r="O681" s="15" t="s">
        <v>1186</v>
      </c>
      <c r="P681" s="4">
        <v>1.02827763496144E-2</v>
      </c>
      <c r="Q681" s="4">
        <v>1.2796992268043901E-5</v>
      </c>
      <c r="R681" s="4">
        <v>1.3158860944004001E-7</v>
      </c>
      <c r="S681" s="4">
        <v>8.4002862284391805E-7</v>
      </c>
      <c r="T681" t="s">
        <v>438</v>
      </c>
    </row>
    <row r="682" spans="1:20" x14ac:dyDescent="0.35">
      <c r="A682" s="15" t="s">
        <v>1150</v>
      </c>
      <c r="B682" s="4">
        <v>6.4655172413793103E-3</v>
      </c>
      <c r="C682" s="4">
        <v>6.4436682001207501E-6</v>
      </c>
      <c r="D682" s="4">
        <v>4.16616478456083E-8</v>
      </c>
      <c r="E682" s="4">
        <v>3.0720091604307002E-7</v>
      </c>
      <c r="F682" s="8" t="s">
        <v>448</v>
      </c>
      <c r="H682" s="83" t="s">
        <v>1085</v>
      </c>
      <c r="I682" s="2">
        <v>-4.3754886376942803</v>
      </c>
      <c r="J682" s="2">
        <v>-0.23205109903961199</v>
      </c>
      <c r="K682" s="2">
        <v>-0.23144155511390899</v>
      </c>
      <c r="L682" s="2">
        <v>-2.6322146273992</v>
      </c>
      <c r="M682" t="s">
        <v>440</v>
      </c>
      <c r="O682" s="15" t="s">
        <v>1098</v>
      </c>
      <c r="P682" s="4">
        <v>7.7120822622108003E-3</v>
      </c>
      <c r="Q682" s="4">
        <v>1.68195237421825E-5</v>
      </c>
      <c r="R682" s="4">
        <v>1.2971355071091899E-7</v>
      </c>
      <c r="S682" s="4">
        <v>8.2805871899982798E-7</v>
      </c>
      <c r="T682" t="s">
        <v>438</v>
      </c>
    </row>
    <row r="683" spans="1:20" x14ac:dyDescent="0.35">
      <c r="A683" s="15" t="s">
        <v>1167</v>
      </c>
      <c r="B683" s="4">
        <v>2.1551724137930999E-3</v>
      </c>
      <c r="C683" s="4">
        <v>1.8869225572237401E-5</v>
      </c>
      <c r="D683" s="4">
        <v>4.0666434422925497E-8</v>
      </c>
      <c r="E683" s="4">
        <v>2.9986250071587202E-7</v>
      </c>
      <c r="F683" s="8" t="s">
        <v>438</v>
      </c>
      <c r="H683" s="83" t="s">
        <v>484</v>
      </c>
      <c r="I683" s="2">
        <v>-4.3834307861930899</v>
      </c>
      <c r="J683" s="2">
        <v>-0.232434124310513</v>
      </c>
      <c r="K683" s="2">
        <v>-0.23182054386794501</v>
      </c>
      <c r="L683" s="2">
        <v>-2.6365249153310599</v>
      </c>
      <c r="M683" t="s">
        <v>440</v>
      </c>
      <c r="O683" s="15" t="s">
        <v>877</v>
      </c>
      <c r="P683" s="4">
        <v>1.02827763496144E-2</v>
      </c>
      <c r="Q683" s="4">
        <v>1.15592375666408E-5</v>
      </c>
      <c r="R683" s="4">
        <v>1.18861054669828E-7</v>
      </c>
      <c r="S683" s="4">
        <v>7.5877911081329496E-7</v>
      </c>
      <c r="T683" t="s">
        <v>440</v>
      </c>
    </row>
    <row r="684" spans="1:20" x14ac:dyDescent="0.35">
      <c r="A684" s="15" t="s">
        <v>1138</v>
      </c>
      <c r="B684" s="4">
        <v>8.6206896551724102E-3</v>
      </c>
      <c r="C684" s="4">
        <v>4.4407432462970198E-6</v>
      </c>
      <c r="D684" s="4">
        <v>3.82822693646295E-8</v>
      </c>
      <c r="E684" s="4">
        <v>2.8228235860001902E-7</v>
      </c>
      <c r="F684" s="8" t="s">
        <v>448</v>
      </c>
      <c r="H684" s="83" t="s">
        <v>1083</v>
      </c>
      <c r="I684" s="2">
        <v>-4.3913729346919004</v>
      </c>
      <c r="J684" s="2">
        <v>-0.232817149581415</v>
      </c>
      <c r="K684" s="2">
        <v>-0.23219953262198001</v>
      </c>
      <c r="L684" s="2">
        <v>-2.6408352032629199</v>
      </c>
      <c r="M684" t="s">
        <v>448</v>
      </c>
      <c r="O684" s="15" t="s">
        <v>863</v>
      </c>
      <c r="P684" s="4">
        <v>1.2853470437018E-2</v>
      </c>
      <c r="Q684" s="4">
        <v>9.2122880440184205E-6</v>
      </c>
      <c r="R684" s="4">
        <v>1.18409872031085E-7</v>
      </c>
      <c r="S684" s="4">
        <v>7.5589887420096998E-7</v>
      </c>
      <c r="T684" t="s">
        <v>440</v>
      </c>
    </row>
    <row r="685" spans="1:20" x14ac:dyDescent="0.35">
      <c r="A685" s="15" t="s">
        <v>1118</v>
      </c>
      <c r="B685" s="4">
        <v>2.1551724137930999E-3</v>
      </c>
      <c r="C685" s="4">
        <v>1.52822605964219E-5</v>
      </c>
      <c r="D685" s="4">
        <v>3.2935906457805698E-8</v>
      </c>
      <c r="E685" s="4">
        <v>2.4285982810959199E-7</v>
      </c>
      <c r="F685" s="8" t="s">
        <v>448</v>
      </c>
      <c r="H685" s="83" t="s">
        <v>881</v>
      </c>
      <c r="I685" s="2">
        <v>-4.39931508319071</v>
      </c>
      <c r="J685" s="2">
        <v>-0.233200174852317</v>
      </c>
      <c r="K685" s="2">
        <v>-0.23257852137601601</v>
      </c>
      <c r="L685" s="2">
        <v>-2.6451454911947798</v>
      </c>
      <c r="M685" t="s">
        <v>448</v>
      </c>
      <c r="O685" s="15" t="s">
        <v>1022</v>
      </c>
      <c r="P685" s="4">
        <v>7.7120822622108003E-3</v>
      </c>
      <c r="Q685" s="4">
        <v>1.50688535460304E-5</v>
      </c>
      <c r="R685" s="4">
        <v>1.16212238144193E-7</v>
      </c>
      <c r="S685" s="4">
        <v>7.4186973159222303E-7</v>
      </c>
      <c r="T685" t="s">
        <v>440</v>
      </c>
    </row>
    <row r="686" spans="1:20" x14ac:dyDescent="0.35">
      <c r="A686" s="15" t="s">
        <v>1156</v>
      </c>
      <c r="B686" s="4">
        <v>2.1551724137930999E-3</v>
      </c>
      <c r="C686" s="4">
        <v>1.5149551474050501E-5</v>
      </c>
      <c r="D686" s="4">
        <v>3.2649895418212301E-8</v>
      </c>
      <c r="E686" s="4">
        <v>2.4075086560078501E-7</v>
      </c>
      <c r="F686" s="8" t="s">
        <v>448</v>
      </c>
      <c r="H686" s="83" t="s">
        <v>722</v>
      </c>
      <c r="I686" s="2">
        <v>-4.4072572316895204</v>
      </c>
      <c r="J686" s="2">
        <v>-0.23358320012321801</v>
      </c>
      <c r="K686" s="2">
        <v>-0.232957510130052</v>
      </c>
      <c r="L686" s="2">
        <v>-2.6494557791266402</v>
      </c>
      <c r="M686" t="s">
        <v>448</v>
      </c>
      <c r="O686" s="15" t="s">
        <v>1018</v>
      </c>
      <c r="P686" s="4">
        <v>1.02827763496144E-2</v>
      </c>
      <c r="Q686" s="4">
        <v>1.1265681226932499E-5</v>
      </c>
      <c r="R686" s="4">
        <v>1.15842480482596E-7</v>
      </c>
      <c r="S686" s="4">
        <v>7.3950929157709297E-7</v>
      </c>
      <c r="T686" t="s">
        <v>440</v>
      </c>
    </row>
    <row r="687" spans="1:20" x14ac:dyDescent="0.35">
      <c r="A687" s="15" t="s">
        <v>1092</v>
      </c>
      <c r="B687" s="4">
        <v>6.4655172413793103E-3</v>
      </c>
      <c r="C687" s="4">
        <v>4.9335158295982297E-6</v>
      </c>
      <c r="D687" s="4">
        <v>3.1897731656885098E-8</v>
      </c>
      <c r="E687" s="4">
        <v>2.3520462803115199E-7</v>
      </c>
      <c r="F687" s="8" t="s">
        <v>438</v>
      </c>
      <c r="H687" s="83" t="s">
        <v>1104</v>
      </c>
      <c r="I687" s="2">
        <v>-4.41519938018833</v>
      </c>
      <c r="J687" s="2">
        <v>-0.23396622539411999</v>
      </c>
      <c r="K687" s="2">
        <v>-0.233336498884087</v>
      </c>
      <c r="L687" s="2">
        <v>-2.6537660670585002</v>
      </c>
      <c r="M687" t="s">
        <v>440</v>
      </c>
      <c r="O687" s="15" t="s">
        <v>1135</v>
      </c>
      <c r="P687" s="4">
        <v>1.02827763496144E-2</v>
      </c>
      <c r="Q687" s="4">
        <v>1.12285137629557E-5</v>
      </c>
      <c r="R687" s="4">
        <v>1.15460295763041E-7</v>
      </c>
      <c r="S687" s="4">
        <v>7.3706952034608895E-7</v>
      </c>
      <c r="T687" t="s">
        <v>440</v>
      </c>
    </row>
    <row r="688" spans="1:20" x14ac:dyDescent="0.35">
      <c r="A688" s="15" t="s">
        <v>1186</v>
      </c>
      <c r="B688" s="4">
        <v>6.4655172413793103E-3</v>
      </c>
      <c r="C688" s="4">
        <v>4.9329778795707604E-6</v>
      </c>
      <c r="D688" s="4">
        <v>3.1894253531707501E-8</v>
      </c>
      <c r="E688" s="4">
        <v>2.35178981344188E-7</v>
      </c>
      <c r="F688" s="8" t="s">
        <v>438</v>
      </c>
      <c r="H688" s="83" t="s">
        <v>1162</v>
      </c>
      <c r="I688" s="2">
        <v>-4.4231415286871396</v>
      </c>
      <c r="J688" s="2">
        <v>-0.23434925066502199</v>
      </c>
      <c r="K688" s="2">
        <v>-0.233715487638123</v>
      </c>
      <c r="L688" s="2">
        <v>-2.6580763549903601</v>
      </c>
      <c r="M688" t="s">
        <v>448</v>
      </c>
      <c r="O688" s="15" t="s">
        <v>910</v>
      </c>
      <c r="P688" s="4">
        <v>1.2853470437018E-2</v>
      </c>
      <c r="Q688" s="4">
        <v>8.3517914640423692E-6</v>
      </c>
      <c r="R688" s="4">
        <v>1.07349504679208E-7</v>
      </c>
      <c r="S688" s="4">
        <v>6.8529226779117296E-7</v>
      </c>
      <c r="T688" t="s">
        <v>438</v>
      </c>
    </row>
    <row r="689" spans="1:20" x14ac:dyDescent="0.35">
      <c r="A689" s="15" t="s">
        <v>979</v>
      </c>
      <c r="B689" s="4">
        <v>4.3103448275862103E-3</v>
      </c>
      <c r="C689" s="4">
        <v>6.1008587348404099E-6</v>
      </c>
      <c r="D689" s="4">
        <v>2.6296804891553499E-8</v>
      </c>
      <c r="E689" s="4">
        <v>1.9390501743062199E-7</v>
      </c>
      <c r="F689" s="8" t="s">
        <v>448</v>
      </c>
      <c r="H689" s="83" t="s">
        <v>1176</v>
      </c>
      <c r="I689" s="2">
        <v>-4.4310836771859501</v>
      </c>
      <c r="J689" s="2">
        <v>-0.234732275935923</v>
      </c>
      <c r="K689" s="2">
        <v>-0.234094476392159</v>
      </c>
      <c r="L689" s="2">
        <v>-2.66238664292222</v>
      </c>
      <c r="M689" t="s">
        <v>440</v>
      </c>
      <c r="O689" s="15" t="s">
        <v>1059</v>
      </c>
      <c r="P689" s="4">
        <v>1.02827763496144E-2</v>
      </c>
      <c r="Q689" s="4">
        <v>1.03091650301053E-5</v>
      </c>
      <c r="R689" s="4">
        <v>1.06006838355839E-7</v>
      </c>
      <c r="S689" s="4">
        <v>6.7672102330915902E-7</v>
      </c>
      <c r="T689" t="s">
        <v>440</v>
      </c>
    </row>
    <row r="690" spans="1:20" x14ac:dyDescent="0.35">
      <c r="A690" s="15" t="s">
        <v>1187</v>
      </c>
      <c r="B690" s="4">
        <v>6.4655172413793103E-3</v>
      </c>
      <c r="C690" s="4">
        <v>3.9310773063521904E-6</v>
      </c>
      <c r="D690" s="4">
        <v>2.5416448101415001E-8</v>
      </c>
      <c r="E690" s="4">
        <v>1.8741352162187499E-7</v>
      </c>
      <c r="F690" s="8" t="s">
        <v>448</v>
      </c>
      <c r="H690" s="83" t="s">
        <v>1188</v>
      </c>
      <c r="I690" s="2">
        <v>-4.4390258256847703</v>
      </c>
      <c r="J690" s="2">
        <v>-0.235115301206825</v>
      </c>
      <c r="K690" s="2">
        <v>-0.23447346514619399</v>
      </c>
      <c r="L690" s="2">
        <v>-2.66669693085408</v>
      </c>
      <c r="M690" t="s">
        <v>440</v>
      </c>
      <c r="O690" s="15" t="s">
        <v>1183</v>
      </c>
      <c r="P690" s="4">
        <v>7.7120822622108003E-3</v>
      </c>
      <c r="Q690" s="4">
        <v>1.26997124082708E-5</v>
      </c>
      <c r="R690" s="4">
        <v>9.7941226799003495E-8</v>
      </c>
      <c r="S690" s="4">
        <v>6.25232185503867E-7</v>
      </c>
      <c r="T690" t="s">
        <v>438</v>
      </c>
    </row>
    <row r="691" spans="1:20" x14ac:dyDescent="0.35">
      <c r="A691" s="15" t="s">
        <v>1163</v>
      </c>
      <c r="B691" s="4">
        <v>4.3103448275862103E-3</v>
      </c>
      <c r="C691" s="4">
        <v>5.2949116102531598E-6</v>
      </c>
      <c r="D691" s="4">
        <v>2.2822894871780899E-8</v>
      </c>
      <c r="E691" s="4">
        <v>1.68289411819433E-7</v>
      </c>
      <c r="F691" s="8" t="s">
        <v>448</v>
      </c>
      <c r="H691" s="83" t="s">
        <v>1101</v>
      </c>
      <c r="I691" s="2">
        <v>-4.4469679741835701</v>
      </c>
      <c r="J691" s="2">
        <v>-0.23549832647772601</v>
      </c>
      <c r="K691" s="2">
        <v>-0.23485245390022999</v>
      </c>
      <c r="L691" s="2">
        <v>-2.6710072187859502</v>
      </c>
      <c r="M691" t="s">
        <v>440</v>
      </c>
      <c r="O691" s="15" t="s">
        <v>1174</v>
      </c>
      <c r="P691" s="4">
        <v>7.7120822622108003E-3</v>
      </c>
      <c r="Q691" s="4">
        <v>1.16496504647998E-5</v>
      </c>
      <c r="R691" s="4">
        <v>8.9843062710538504E-8</v>
      </c>
      <c r="S691" s="4">
        <v>5.7353554051502299E-7</v>
      </c>
      <c r="T691" t="s">
        <v>440</v>
      </c>
    </row>
    <row r="692" spans="1:20" x14ac:dyDescent="0.35">
      <c r="A692" s="15" t="s">
        <v>1103</v>
      </c>
      <c r="B692" s="4">
        <v>4.3103448275862103E-3</v>
      </c>
      <c r="C692" s="4">
        <v>4.3983906218195796E-6</v>
      </c>
      <c r="D692" s="4">
        <v>1.8958580266463701E-8</v>
      </c>
      <c r="E692" s="4">
        <v>1.3979507594891399E-7</v>
      </c>
      <c r="F692" s="8" t="s">
        <v>438</v>
      </c>
      <c r="H692" s="83" t="s">
        <v>1189</v>
      </c>
      <c r="I692" s="2">
        <v>-4.4549101226823904</v>
      </c>
      <c r="J692" s="2">
        <v>-0.23588135174862801</v>
      </c>
      <c r="K692" s="2">
        <v>-0.23523144265426599</v>
      </c>
      <c r="L692" s="2">
        <v>-2.6753175067178101</v>
      </c>
      <c r="M692" t="s">
        <v>448</v>
      </c>
      <c r="O692" s="15" t="s">
        <v>923</v>
      </c>
      <c r="P692" s="4">
        <v>7.7120822622108003E-3</v>
      </c>
      <c r="Q692" s="4">
        <v>1.0859148419659799E-5</v>
      </c>
      <c r="R692" s="4">
        <v>8.3746645909972695E-8</v>
      </c>
      <c r="S692" s="4">
        <v>5.3461754730075996E-7</v>
      </c>
      <c r="T692" t="s">
        <v>440</v>
      </c>
    </row>
    <row r="693" spans="1:20" x14ac:dyDescent="0.35">
      <c r="A693" s="15" t="s">
        <v>1077</v>
      </c>
      <c r="B693" s="4">
        <v>4.3103448275862103E-3</v>
      </c>
      <c r="C693" s="4">
        <v>4.29500968066374E-6</v>
      </c>
      <c r="D693" s="4">
        <v>1.85129727614816E-8</v>
      </c>
      <c r="E693" s="4">
        <v>1.36509295361611E-7</v>
      </c>
      <c r="F693" s="8" t="s">
        <v>438</v>
      </c>
      <c r="H693" s="83" t="s">
        <v>1098</v>
      </c>
      <c r="I693" s="2">
        <v>-4.4628522711812</v>
      </c>
      <c r="J693" s="2">
        <v>-0.23626437701952999</v>
      </c>
      <c r="K693" s="2">
        <v>-0.23561043140830101</v>
      </c>
      <c r="L693" s="2">
        <v>-2.67962779464967</v>
      </c>
      <c r="M693" t="s">
        <v>448</v>
      </c>
      <c r="O693" s="15" t="s">
        <v>1153</v>
      </c>
      <c r="P693" s="4">
        <v>1.2853470437018E-2</v>
      </c>
      <c r="Q693" s="4">
        <v>6.0831298408574998E-6</v>
      </c>
      <c r="R693" s="4">
        <v>7.8189329574003803E-8</v>
      </c>
      <c r="S693" s="4">
        <v>4.9914103601093499E-7</v>
      </c>
      <c r="T693" t="s">
        <v>438</v>
      </c>
    </row>
    <row r="694" spans="1:20" x14ac:dyDescent="0.35">
      <c r="A694" s="15" t="s">
        <v>977</v>
      </c>
      <c r="B694" s="4">
        <v>2.1551724137930999E-3</v>
      </c>
      <c r="C694" s="4">
        <v>8.5524359090521308E-6</v>
      </c>
      <c r="D694" s="4">
        <v>1.84319739419227E-8</v>
      </c>
      <c r="E694" s="4">
        <v>1.3591203354279999E-7</v>
      </c>
      <c r="F694" s="8" t="s">
        <v>438</v>
      </c>
      <c r="H694" s="83" t="s">
        <v>1153</v>
      </c>
      <c r="I694" s="2">
        <v>-4.4707944196800096</v>
      </c>
      <c r="J694" s="2">
        <v>-0.23664740229043199</v>
      </c>
      <c r="K694" s="2">
        <v>-0.23598942016233701</v>
      </c>
      <c r="L694" s="2">
        <v>-2.68393808258153</v>
      </c>
      <c r="M694" t="s">
        <v>440</v>
      </c>
      <c r="O694" s="15" t="s">
        <v>819</v>
      </c>
      <c r="P694" s="4">
        <v>7.7120822622108003E-3</v>
      </c>
      <c r="Q694" s="4">
        <v>9.4312268326441206E-6</v>
      </c>
      <c r="R694" s="4">
        <v>7.2734397166921202E-8</v>
      </c>
      <c r="S694" s="4">
        <v>4.6431811800057103E-7</v>
      </c>
      <c r="T694" t="s">
        <v>440</v>
      </c>
    </row>
    <row r="695" spans="1:20" x14ac:dyDescent="0.35">
      <c r="A695" s="15" t="s">
        <v>1177</v>
      </c>
      <c r="B695" s="4">
        <v>4.3103448275862103E-3</v>
      </c>
      <c r="C695" s="4">
        <v>4.2418092788488098E-6</v>
      </c>
      <c r="D695" s="4">
        <v>1.8283660684693098E-8</v>
      </c>
      <c r="E695" s="4">
        <v>1.3481841457095601E-7</v>
      </c>
      <c r="F695" s="8" t="s">
        <v>448</v>
      </c>
      <c r="H695" s="83" t="s">
        <v>733</v>
      </c>
      <c r="I695" s="2">
        <v>-4.47873656817882</v>
      </c>
      <c r="J695" s="2">
        <v>-0.237030427561333</v>
      </c>
      <c r="K695" s="2">
        <v>-0.23636840891637201</v>
      </c>
      <c r="L695" s="2">
        <v>-2.6882483705133899</v>
      </c>
      <c r="M695" t="s">
        <v>440</v>
      </c>
      <c r="O695" s="15" t="s">
        <v>1086</v>
      </c>
      <c r="P695" s="4">
        <v>7.7120822622108003E-3</v>
      </c>
      <c r="Q695" s="4">
        <v>9.3667973559209506E-6</v>
      </c>
      <c r="R695" s="4">
        <v>7.2237511742320896E-8</v>
      </c>
      <c r="S695" s="4">
        <v>4.6114612628552602E-7</v>
      </c>
      <c r="T695" t="s">
        <v>438</v>
      </c>
    </row>
    <row r="696" spans="1:20" x14ac:dyDescent="0.35">
      <c r="A696" s="15" t="s">
        <v>833</v>
      </c>
      <c r="B696" s="4">
        <v>6.4655172413793103E-3</v>
      </c>
      <c r="C696" s="4">
        <v>2.7989842865137202E-6</v>
      </c>
      <c r="D696" s="4">
        <v>1.8096881162804201E-8</v>
      </c>
      <c r="E696" s="4">
        <v>1.3344115651253701E-7</v>
      </c>
      <c r="F696" s="8" t="s">
        <v>438</v>
      </c>
      <c r="H696" s="83" t="s">
        <v>1190</v>
      </c>
      <c r="I696" s="2">
        <v>-4.4866787166776296</v>
      </c>
      <c r="J696" s="2">
        <v>-0.237413452832235</v>
      </c>
      <c r="K696" s="2">
        <v>-0.23674739767040801</v>
      </c>
      <c r="L696" s="2">
        <v>-2.6925586584452499</v>
      </c>
      <c r="M696" t="s">
        <v>448</v>
      </c>
      <c r="O696" s="15" t="s">
        <v>1169</v>
      </c>
      <c r="P696" s="4">
        <v>1.02827763496144E-2</v>
      </c>
      <c r="Q696" s="4">
        <v>6.8370788390477398E-6</v>
      </c>
      <c r="R696" s="4">
        <v>7.0304152586609095E-8</v>
      </c>
      <c r="S696" s="4">
        <v>4.4880404716525598E-7</v>
      </c>
      <c r="T696" t="s">
        <v>440</v>
      </c>
    </row>
    <row r="697" spans="1:20" x14ac:dyDescent="0.35">
      <c r="A697" s="15" t="s">
        <v>773</v>
      </c>
      <c r="B697" s="4">
        <v>4.3103448275862103E-3</v>
      </c>
      <c r="C697" s="4">
        <v>4.1688076626760702E-6</v>
      </c>
      <c r="D697" s="4">
        <v>1.7968998546017502E-8</v>
      </c>
      <c r="E697" s="4">
        <v>1.3249818716172201E-7</v>
      </c>
      <c r="F697" s="8" t="s">
        <v>448</v>
      </c>
      <c r="H697" s="83" t="s">
        <v>1068</v>
      </c>
      <c r="I697" s="2">
        <v>-4.4946208651764401</v>
      </c>
      <c r="J697" s="2">
        <v>-0.237796478103137</v>
      </c>
      <c r="K697" s="2">
        <v>-0.237126386424444</v>
      </c>
      <c r="L697" s="2">
        <v>-2.6968689463771098</v>
      </c>
      <c r="M697" t="s">
        <v>440</v>
      </c>
      <c r="O697" s="15" t="s">
        <v>1181</v>
      </c>
      <c r="P697" s="4">
        <v>1.02827763496144E-2</v>
      </c>
      <c r="Q697" s="4">
        <v>6.7020054182354001E-6</v>
      </c>
      <c r="R697" s="4">
        <v>6.8915222809618499E-8</v>
      </c>
      <c r="S697" s="4">
        <v>4.3993746841837698E-7</v>
      </c>
      <c r="T697" t="s">
        <v>440</v>
      </c>
    </row>
    <row r="698" spans="1:20" x14ac:dyDescent="0.35">
      <c r="A698" s="15" t="s">
        <v>600</v>
      </c>
      <c r="B698" s="4">
        <v>4.3103448275862103E-3</v>
      </c>
      <c r="C698" s="4">
        <v>4.1007956936168697E-6</v>
      </c>
      <c r="D698" s="4">
        <v>1.7675843506969301E-8</v>
      </c>
      <c r="E698" s="4">
        <v>1.30336546871545E-7</v>
      </c>
      <c r="F698" s="8" t="s">
        <v>438</v>
      </c>
      <c r="H698" s="83" t="s">
        <v>1133</v>
      </c>
      <c r="I698" s="2">
        <v>-4.5025630136752497</v>
      </c>
      <c r="J698" s="2">
        <v>-0.23817950337403801</v>
      </c>
      <c r="K698" s="2">
        <v>-0.237505375178479</v>
      </c>
      <c r="L698" s="2">
        <v>-2.7011792343089698</v>
      </c>
      <c r="M698" t="s">
        <v>448</v>
      </c>
      <c r="O698" s="15" t="s">
        <v>1156</v>
      </c>
      <c r="P698" s="4">
        <v>7.7120822622108003E-3</v>
      </c>
      <c r="Q698" s="4">
        <v>8.8417134393391297E-6</v>
      </c>
      <c r="R698" s="4">
        <v>6.81880213830781E-8</v>
      </c>
      <c r="S698" s="4">
        <v>4.3529519721066099E-7</v>
      </c>
      <c r="T698" t="s">
        <v>440</v>
      </c>
    </row>
    <row r="699" spans="1:20" x14ac:dyDescent="0.35">
      <c r="A699" s="15" t="s">
        <v>1182</v>
      </c>
      <c r="B699" s="4">
        <v>6.4655172413793103E-3</v>
      </c>
      <c r="C699" s="4">
        <v>2.5858479322854299E-6</v>
      </c>
      <c r="D699" s="4">
        <v>1.67188443897765E-8</v>
      </c>
      <c r="E699" s="4">
        <v>1.23279912757034E-7</v>
      </c>
      <c r="F699" s="8" t="s">
        <v>448</v>
      </c>
      <c r="H699" s="83" t="s">
        <v>1070</v>
      </c>
      <c r="I699" s="2">
        <v>-4.5105051621740602</v>
      </c>
      <c r="J699" s="2">
        <v>-0.23856252864493999</v>
      </c>
      <c r="K699" s="2">
        <v>-0.237884363932515</v>
      </c>
      <c r="L699" s="2">
        <v>-2.7054895222408302</v>
      </c>
      <c r="M699" t="s">
        <v>440</v>
      </c>
      <c r="O699" s="15" t="s">
        <v>940</v>
      </c>
      <c r="P699" s="4">
        <v>5.1413881748072002E-3</v>
      </c>
      <c r="Q699" s="4">
        <v>1.1925972367576299E-5</v>
      </c>
      <c r="R699" s="4">
        <v>6.13160533037343E-8</v>
      </c>
      <c r="S699" s="4">
        <v>3.9142627947923002E-7</v>
      </c>
      <c r="T699" t="s">
        <v>440</v>
      </c>
    </row>
    <row r="700" spans="1:20" x14ac:dyDescent="0.35">
      <c r="A700" s="15" t="s">
        <v>1145</v>
      </c>
      <c r="B700" s="4">
        <v>4.3103448275862103E-3</v>
      </c>
      <c r="C700" s="4">
        <v>3.81112996197257E-6</v>
      </c>
      <c r="D700" s="4">
        <v>1.6427284318847299E-8</v>
      </c>
      <c r="E700" s="4">
        <v>1.2113003329948201E-7</v>
      </c>
      <c r="F700" s="8" t="s">
        <v>448</v>
      </c>
      <c r="H700" s="83" t="s">
        <v>1171</v>
      </c>
      <c r="I700" s="2">
        <v>-4.5184473106728698</v>
      </c>
      <c r="J700" s="2">
        <v>-0.23894555391584199</v>
      </c>
      <c r="K700" s="2">
        <v>-0.23826335268655099</v>
      </c>
      <c r="L700" s="2">
        <v>-2.7097998101726901</v>
      </c>
      <c r="M700" t="s">
        <v>440</v>
      </c>
      <c r="O700" s="15" t="s">
        <v>1144</v>
      </c>
      <c r="P700" s="4">
        <v>7.7120822622108003E-3</v>
      </c>
      <c r="Q700" s="4">
        <v>7.4151349852071602E-6</v>
      </c>
      <c r="R700" s="4">
        <v>5.7186130991314801E-8</v>
      </c>
      <c r="S700" s="4">
        <v>3.6506189302270398E-7</v>
      </c>
      <c r="T700" t="s">
        <v>440</v>
      </c>
    </row>
    <row r="701" spans="1:20" x14ac:dyDescent="0.35">
      <c r="A701" s="15" t="s">
        <v>1058</v>
      </c>
      <c r="B701" s="4">
        <v>2.1551724137930999E-3</v>
      </c>
      <c r="C701" s="4">
        <v>7.4608987502102199E-6</v>
      </c>
      <c r="D701" s="4">
        <v>1.6079523168556498E-8</v>
      </c>
      <c r="E701" s="4">
        <v>1.18565743371983E-7</v>
      </c>
      <c r="F701" s="8" t="s">
        <v>448</v>
      </c>
      <c r="H701" s="83" t="s">
        <v>1161</v>
      </c>
      <c r="I701" s="2">
        <v>-4.5263894591716802</v>
      </c>
      <c r="J701" s="2">
        <v>-0.239328579186743</v>
      </c>
      <c r="K701" s="2">
        <v>-0.23864234144058599</v>
      </c>
      <c r="L701" s="2">
        <v>-2.7141100981045501</v>
      </c>
      <c r="M701" t="s">
        <v>440</v>
      </c>
      <c r="O701" s="15" t="s">
        <v>1051</v>
      </c>
      <c r="P701" s="4">
        <v>7.7120822622108003E-3</v>
      </c>
      <c r="Q701" s="4">
        <v>6.2535176636549603E-6</v>
      </c>
      <c r="R701" s="4">
        <v>4.8227642650295303E-8</v>
      </c>
      <c r="S701" s="4">
        <v>3.0787315415014201E-7</v>
      </c>
      <c r="T701" t="s">
        <v>440</v>
      </c>
    </row>
    <row r="702" spans="1:20" x14ac:dyDescent="0.35">
      <c r="A702" s="15" t="s">
        <v>986</v>
      </c>
      <c r="B702" s="4">
        <v>4.3103448275862103E-3</v>
      </c>
      <c r="C702" s="4">
        <v>3.2193597301879599E-6</v>
      </c>
      <c r="D702" s="4">
        <v>1.3876550561154999E-8</v>
      </c>
      <c r="E702" s="4">
        <v>1.0232166187238699E-7</v>
      </c>
      <c r="F702" s="8" t="s">
        <v>438</v>
      </c>
      <c r="H702" s="83" t="s">
        <v>1035</v>
      </c>
      <c r="I702" s="2">
        <v>-4.5343316076704898</v>
      </c>
      <c r="J702" s="2">
        <v>-0.239711604457645</v>
      </c>
      <c r="K702" s="2">
        <v>-0.23902133019462199</v>
      </c>
      <c r="L702" s="2">
        <v>-2.71842038603641</v>
      </c>
      <c r="M702" t="s">
        <v>440</v>
      </c>
      <c r="O702" s="15" t="s">
        <v>1129</v>
      </c>
      <c r="P702" s="4">
        <v>5.1413881748072002E-3</v>
      </c>
      <c r="Q702" s="4">
        <v>9.1648600742902002E-6</v>
      </c>
      <c r="R702" s="4">
        <v>4.7120103209718202E-8</v>
      </c>
      <c r="S702" s="4">
        <v>3.0080290061549102E-7</v>
      </c>
      <c r="T702" t="s">
        <v>438</v>
      </c>
    </row>
    <row r="703" spans="1:20" x14ac:dyDescent="0.35">
      <c r="A703" s="15" t="s">
        <v>1062</v>
      </c>
      <c r="B703" s="4">
        <v>2.1551724137930999E-3</v>
      </c>
      <c r="C703" s="4">
        <v>5.5230576351194802E-6</v>
      </c>
      <c r="D703" s="4">
        <v>1.1903141454998899E-8</v>
      </c>
      <c r="E703" s="4">
        <v>8.7770315094518304E-8</v>
      </c>
      <c r="F703" s="8" t="s">
        <v>448</v>
      </c>
      <c r="H703" s="83" t="s">
        <v>927</v>
      </c>
      <c r="I703" s="2">
        <v>-4.5422737561693003</v>
      </c>
      <c r="J703" s="2">
        <v>-0.24009462972854601</v>
      </c>
      <c r="K703" s="2">
        <v>-0.23940031894865699</v>
      </c>
      <c r="L703" s="2">
        <v>-2.72273067396827</v>
      </c>
      <c r="M703" t="s">
        <v>448</v>
      </c>
      <c r="O703" s="15" t="s">
        <v>1191</v>
      </c>
      <c r="P703" s="4">
        <v>5.1413881748072002E-3</v>
      </c>
      <c r="Q703" s="4">
        <v>8.7347308171613393E-6</v>
      </c>
      <c r="R703" s="4">
        <v>4.4908641733477298E-8</v>
      </c>
      <c r="S703" s="4">
        <v>2.86685486150331E-7</v>
      </c>
      <c r="T703" t="s">
        <v>438</v>
      </c>
    </row>
    <row r="704" spans="1:20" x14ac:dyDescent="0.35">
      <c r="A704" s="15" t="s">
        <v>940</v>
      </c>
      <c r="B704" s="4">
        <v>2.1551724137930999E-3</v>
      </c>
      <c r="C704" s="4">
        <v>4.9447313168372802E-6</v>
      </c>
      <c r="D704" s="4">
        <v>1.0656748527666601E-8</v>
      </c>
      <c r="E704" s="4">
        <v>7.8579774901652206E-8</v>
      </c>
      <c r="F704" s="8" t="s">
        <v>448</v>
      </c>
      <c r="H704" s="83" t="s">
        <v>1001</v>
      </c>
      <c r="I704" s="2">
        <v>-4.5502159046681099</v>
      </c>
      <c r="J704" s="2">
        <v>-0.24047765499944801</v>
      </c>
      <c r="K704" s="2">
        <v>-0.23977930770269301</v>
      </c>
      <c r="L704" s="2">
        <v>-2.7270409619001299</v>
      </c>
      <c r="M704" t="s">
        <v>448</v>
      </c>
      <c r="O704" s="15" t="s">
        <v>1042</v>
      </c>
      <c r="P704" s="4">
        <v>7.7120822622108003E-3</v>
      </c>
      <c r="Q704" s="4">
        <v>5.62525399124501E-6</v>
      </c>
      <c r="R704" s="4">
        <v>4.3382421526311197E-8</v>
      </c>
      <c r="S704" s="4">
        <v>2.7694247978953702E-7</v>
      </c>
      <c r="T704" t="s">
        <v>440</v>
      </c>
    </row>
    <row r="705" spans="1:20" x14ac:dyDescent="0.35">
      <c r="A705" s="15" t="s">
        <v>1189</v>
      </c>
      <c r="B705" s="4">
        <v>4.3103448275862103E-3</v>
      </c>
      <c r="C705" s="4">
        <v>2.2813905381646298E-6</v>
      </c>
      <c r="D705" s="4">
        <v>9.8335799058820406E-9</v>
      </c>
      <c r="E705" s="4">
        <v>7.2509968070985194E-8</v>
      </c>
      <c r="F705" s="8" t="s">
        <v>438</v>
      </c>
      <c r="H705" s="83" t="s">
        <v>1027</v>
      </c>
      <c r="I705" s="2">
        <v>-4.5581580531669204</v>
      </c>
      <c r="J705" s="2">
        <v>-0.24086068027035001</v>
      </c>
      <c r="K705" s="2">
        <v>-0.24015829645672901</v>
      </c>
      <c r="L705" s="2">
        <v>-2.7313512498319898</v>
      </c>
      <c r="M705" t="s">
        <v>448</v>
      </c>
      <c r="O705" s="15" t="s">
        <v>496</v>
      </c>
      <c r="P705" s="4">
        <v>5.1413881748072002E-3</v>
      </c>
      <c r="Q705" s="4">
        <v>7.1120216077093096E-6</v>
      </c>
      <c r="R705" s="4">
        <v>3.6565663792849897E-8</v>
      </c>
      <c r="S705" s="4">
        <v>2.33426011035383E-7</v>
      </c>
      <c r="T705" t="s">
        <v>440</v>
      </c>
    </row>
    <row r="706" spans="1:20" x14ac:dyDescent="0.35">
      <c r="A706" s="15" t="s">
        <v>1099</v>
      </c>
      <c r="B706" s="4">
        <v>4.3103448275862103E-3</v>
      </c>
      <c r="C706" s="4">
        <v>2.2185226308529399E-6</v>
      </c>
      <c r="D706" s="4">
        <v>9.5625975467799092E-9</v>
      </c>
      <c r="E706" s="4">
        <v>7.0511822696222694E-8</v>
      </c>
      <c r="F706" s="8" t="s">
        <v>438</v>
      </c>
      <c r="H706" s="83" t="s">
        <v>986</v>
      </c>
      <c r="I706" s="2">
        <v>-4.5661002016657299</v>
      </c>
      <c r="J706" s="2">
        <v>-0.24124370554125199</v>
      </c>
      <c r="K706" s="2">
        <v>-0.24053728521076401</v>
      </c>
      <c r="L706" s="2">
        <v>-2.7356615377638498</v>
      </c>
      <c r="M706" t="s">
        <v>448</v>
      </c>
      <c r="O706" s="15" t="s">
        <v>1192</v>
      </c>
      <c r="P706" s="4">
        <v>5.1413881748072002E-3</v>
      </c>
      <c r="Q706" s="4">
        <v>6.92011515030048E-6</v>
      </c>
      <c r="R706" s="4">
        <v>3.5578998202058998E-8</v>
      </c>
      <c r="S706" s="4">
        <v>2.27127385789881E-7</v>
      </c>
      <c r="T706" t="s">
        <v>438</v>
      </c>
    </row>
    <row r="707" spans="1:20" x14ac:dyDescent="0.35">
      <c r="A707" s="15" t="s">
        <v>1075</v>
      </c>
      <c r="B707" s="4">
        <v>4.3103448275862103E-3</v>
      </c>
      <c r="C707" s="4">
        <v>1.8609036738513701E-6</v>
      </c>
      <c r="D707" s="4">
        <v>8.02113652522143E-9</v>
      </c>
      <c r="E707" s="4">
        <v>5.9145535898775E-8</v>
      </c>
      <c r="F707" s="8" t="s">
        <v>448</v>
      </c>
      <c r="H707" s="83" t="s">
        <v>1193</v>
      </c>
      <c r="I707" s="2">
        <v>-4.5740423501645404</v>
      </c>
      <c r="J707" s="2">
        <v>-0.241626730812153</v>
      </c>
      <c r="K707" s="2">
        <v>-0.2409162739648</v>
      </c>
      <c r="L707" s="2">
        <v>-2.7399718256957102</v>
      </c>
      <c r="M707" t="s">
        <v>440</v>
      </c>
      <c r="O707" s="15" t="s">
        <v>797</v>
      </c>
      <c r="P707" s="4">
        <v>7.7120822622108003E-3</v>
      </c>
      <c r="Q707" s="4">
        <v>4.5480431041279502E-6</v>
      </c>
      <c r="R707" s="4">
        <v>3.50748825511153E-8</v>
      </c>
      <c r="S707" s="4">
        <v>2.23909238126353E-7</v>
      </c>
      <c r="T707" t="s">
        <v>440</v>
      </c>
    </row>
    <row r="708" spans="1:20" x14ac:dyDescent="0.35">
      <c r="A708" s="15" t="s">
        <v>1147</v>
      </c>
      <c r="B708" s="4">
        <v>2.1551724137930999E-3</v>
      </c>
      <c r="C708" s="4">
        <v>3.4407313782437101E-6</v>
      </c>
      <c r="D708" s="4">
        <v>7.4153693496631597E-9</v>
      </c>
      <c r="E708" s="4">
        <v>5.4678784321162197E-8</v>
      </c>
      <c r="F708" s="8" t="s">
        <v>448</v>
      </c>
      <c r="H708" s="83" t="s">
        <v>970</v>
      </c>
      <c r="I708" s="2">
        <v>-4.58198449866335</v>
      </c>
      <c r="J708" s="2">
        <v>-0.242009756083055</v>
      </c>
      <c r="K708" s="2">
        <v>-0.241295262718836</v>
      </c>
      <c r="L708" s="2">
        <v>-2.7442821136275701</v>
      </c>
      <c r="M708" t="s">
        <v>440</v>
      </c>
      <c r="O708" s="15" t="s">
        <v>789</v>
      </c>
      <c r="P708" s="4">
        <v>7.7120822622108003E-3</v>
      </c>
      <c r="Q708" s="4">
        <v>4.4541652664671298E-6</v>
      </c>
      <c r="R708" s="4">
        <v>3.4350888944476503E-8</v>
      </c>
      <c r="S708" s="4">
        <v>2.1928744483496899E-7</v>
      </c>
      <c r="T708" t="s">
        <v>440</v>
      </c>
    </row>
    <row r="709" spans="1:20" x14ac:dyDescent="0.35">
      <c r="A709" s="15" t="s">
        <v>901</v>
      </c>
      <c r="B709" s="4">
        <v>2.1551724137930999E-3</v>
      </c>
      <c r="C709" s="4">
        <v>2.94622814375308E-6</v>
      </c>
      <c r="D709" s="4">
        <v>6.3496296201574998E-9</v>
      </c>
      <c r="E709" s="4">
        <v>4.6820328448727401E-8</v>
      </c>
      <c r="F709" s="8" t="s">
        <v>438</v>
      </c>
      <c r="H709" s="83" t="s">
        <v>1194</v>
      </c>
      <c r="I709" s="2">
        <v>-4.5899266471621596</v>
      </c>
      <c r="J709" s="2">
        <v>-0.242392781353957</v>
      </c>
      <c r="K709" s="2">
        <v>-0.241674251472871</v>
      </c>
      <c r="L709" s="2">
        <v>-2.7485924015594398</v>
      </c>
      <c r="M709" t="s">
        <v>448</v>
      </c>
      <c r="O709" s="15" t="s">
        <v>1140</v>
      </c>
      <c r="P709" s="4">
        <v>5.1413881748072002E-3</v>
      </c>
      <c r="Q709" s="4">
        <v>6.5068300237393296E-6</v>
      </c>
      <c r="R709" s="4">
        <v>3.3454138939533803E-8</v>
      </c>
      <c r="S709" s="4">
        <v>2.13562818099472E-7</v>
      </c>
      <c r="T709" t="s">
        <v>438</v>
      </c>
    </row>
    <row r="710" spans="1:20" x14ac:dyDescent="0.35">
      <c r="A710" s="15" t="s">
        <v>804</v>
      </c>
      <c r="B710" s="4">
        <v>2.1551724137930999E-3</v>
      </c>
      <c r="C710" s="4">
        <v>2.7074106527527999E-6</v>
      </c>
      <c r="D710" s="4">
        <v>5.83493675162242E-9</v>
      </c>
      <c r="E710" s="4">
        <v>4.3025132414217103E-8</v>
      </c>
      <c r="F710" s="8" t="s">
        <v>448</v>
      </c>
      <c r="H710" s="83" t="s">
        <v>1006</v>
      </c>
      <c r="I710" s="2">
        <v>-4.5978687956609701</v>
      </c>
      <c r="J710" s="2">
        <v>-0.24277580662485801</v>
      </c>
      <c r="K710" s="2">
        <v>-0.242053240226907</v>
      </c>
      <c r="L710" s="2">
        <v>-2.7529026894912998</v>
      </c>
      <c r="M710" t="s">
        <v>440</v>
      </c>
      <c r="O710" s="15" t="s">
        <v>642</v>
      </c>
      <c r="P710" s="4">
        <v>5.1413881748072002E-3</v>
      </c>
      <c r="Q710" s="4">
        <v>5.79233125113559E-6</v>
      </c>
      <c r="R710" s="4">
        <v>2.97806233991547E-8</v>
      </c>
      <c r="S710" s="4">
        <v>1.9011201780975199E-7</v>
      </c>
      <c r="T710" t="s">
        <v>440</v>
      </c>
    </row>
    <row r="711" spans="1:20" x14ac:dyDescent="0.35">
      <c r="A711" s="15" t="s">
        <v>1176</v>
      </c>
      <c r="B711" s="4">
        <v>2.1551724137930999E-3</v>
      </c>
      <c r="C711" s="4">
        <v>2.6698688885069402E-6</v>
      </c>
      <c r="D711" s="4">
        <v>5.7540277769546104E-9</v>
      </c>
      <c r="E711" s="4">
        <v>4.2428533085593198E-8</v>
      </c>
      <c r="F711" s="8" t="s">
        <v>438</v>
      </c>
      <c r="H711" s="83" t="s">
        <v>828</v>
      </c>
      <c r="I711" s="2">
        <v>-4.6058109441597797</v>
      </c>
      <c r="J711" s="2">
        <v>-0.24315883189576001</v>
      </c>
      <c r="K711" s="2">
        <v>-0.24243222898094199</v>
      </c>
      <c r="L711" s="2">
        <v>-2.7572129774231602</v>
      </c>
      <c r="M711" t="s">
        <v>440</v>
      </c>
      <c r="O711" s="15" t="s">
        <v>691</v>
      </c>
      <c r="P711" s="4">
        <v>5.1413881748072002E-3</v>
      </c>
      <c r="Q711" s="4">
        <v>4.9687138744825696E-6</v>
      </c>
      <c r="R711" s="4">
        <v>2.5546086758265099E-8</v>
      </c>
      <c r="S711" s="4">
        <v>1.63079799763178E-7</v>
      </c>
      <c r="T711" t="s">
        <v>438</v>
      </c>
    </row>
    <row r="712" spans="1:20" x14ac:dyDescent="0.35">
      <c r="A712" s="15" t="s">
        <v>797</v>
      </c>
      <c r="B712" s="4">
        <v>4.3103448275862103E-3</v>
      </c>
      <c r="C712" s="4">
        <v>1.17124686111244E-6</v>
      </c>
      <c r="D712" s="4">
        <v>5.0484778496225799E-9</v>
      </c>
      <c r="E712" s="4">
        <v>3.7226012417333903E-8</v>
      </c>
      <c r="F712" s="8" t="s">
        <v>448</v>
      </c>
      <c r="H712" s="83" t="s">
        <v>1195</v>
      </c>
      <c r="I712" s="2">
        <v>-4.6137530926585901</v>
      </c>
      <c r="J712" s="2">
        <v>-0.24354185716666099</v>
      </c>
      <c r="K712" s="2">
        <v>-0.24281121773497799</v>
      </c>
      <c r="L712" s="2">
        <v>-2.7615232653550201</v>
      </c>
      <c r="M712" t="s">
        <v>440</v>
      </c>
      <c r="O712" s="15" t="s">
        <v>1003</v>
      </c>
      <c r="P712" s="4">
        <v>5.1413881748072002E-3</v>
      </c>
      <c r="Q712" s="4">
        <v>4.9625827283742604E-6</v>
      </c>
      <c r="R712" s="4">
        <v>2.55145641561659E-8</v>
      </c>
      <c r="S712" s="4">
        <v>1.6287856739099499E-7</v>
      </c>
      <c r="T712" t="s">
        <v>438</v>
      </c>
    </row>
    <row r="713" spans="1:20" x14ac:dyDescent="0.35">
      <c r="A713" s="15" t="s">
        <v>850</v>
      </c>
      <c r="B713" s="4">
        <v>4.3103448275862103E-3</v>
      </c>
      <c r="C713" s="4">
        <v>1.1689388942246501E-6</v>
      </c>
      <c r="D713" s="4">
        <v>5.0385297164855701E-9</v>
      </c>
      <c r="E713" s="4">
        <v>3.7152657766938499E-8</v>
      </c>
      <c r="F713" s="8" t="s">
        <v>448</v>
      </c>
      <c r="H713" s="83" t="s">
        <v>961</v>
      </c>
      <c r="I713" s="2">
        <v>-4.6216952411573997</v>
      </c>
      <c r="J713" s="2">
        <v>-0.243924882437563</v>
      </c>
      <c r="K713" s="2">
        <v>-0.24319020648901399</v>
      </c>
      <c r="L713" s="2">
        <v>-2.7658335532868801</v>
      </c>
      <c r="M713" t="s">
        <v>440</v>
      </c>
      <c r="O713" s="15" t="s">
        <v>1030</v>
      </c>
      <c r="P713" s="4">
        <v>5.1413881748072002E-3</v>
      </c>
      <c r="Q713" s="4">
        <v>4.6483747896771903E-6</v>
      </c>
      <c r="R713" s="4">
        <v>2.3899099175718199E-8</v>
      </c>
      <c r="S713" s="4">
        <v>1.5256584481908899E-7</v>
      </c>
      <c r="T713" t="s">
        <v>440</v>
      </c>
    </row>
    <row r="714" spans="1:20" x14ac:dyDescent="0.35">
      <c r="A714" s="15" t="s">
        <v>1146</v>
      </c>
      <c r="B714" s="4">
        <v>2.1551724137930999E-3</v>
      </c>
      <c r="C714" s="4">
        <v>2.24406617919834E-6</v>
      </c>
      <c r="D714" s="4">
        <v>4.8363495241343501E-9</v>
      </c>
      <c r="E714" s="4">
        <v>3.5661839628245902E-8</v>
      </c>
      <c r="F714" s="8" t="s">
        <v>438</v>
      </c>
      <c r="H714" s="83" t="s">
        <v>1180</v>
      </c>
      <c r="I714" s="2">
        <v>-4.6296373896562102</v>
      </c>
      <c r="J714" s="2">
        <v>-0.244307907708465</v>
      </c>
      <c r="K714" s="2">
        <v>-0.24356919524304901</v>
      </c>
      <c r="L714" s="2">
        <v>-2.77014384121874</v>
      </c>
      <c r="M714" t="s">
        <v>448</v>
      </c>
      <c r="O714" s="15" t="s">
        <v>1111</v>
      </c>
      <c r="P714" s="4">
        <v>5.1413881748072002E-3</v>
      </c>
      <c r="Q714" s="4">
        <v>4.5556433608275196E-6</v>
      </c>
      <c r="R714" s="4">
        <v>2.34223309039975E-8</v>
      </c>
      <c r="S714" s="4">
        <v>1.4952227595387001E-7</v>
      </c>
      <c r="T714" t="s">
        <v>440</v>
      </c>
    </row>
    <row r="715" spans="1:20" x14ac:dyDescent="0.35">
      <c r="A715" s="15" t="s">
        <v>1052</v>
      </c>
      <c r="B715" s="4">
        <v>2.1551724137930999E-3</v>
      </c>
      <c r="C715" s="4">
        <v>2.2312771972020901E-6</v>
      </c>
      <c r="D715" s="4">
        <v>4.8087870629355399E-9</v>
      </c>
      <c r="E715" s="4">
        <v>3.5458602028042103E-8</v>
      </c>
      <c r="F715" s="8" t="s">
        <v>448</v>
      </c>
      <c r="H715" s="83" t="s">
        <v>1026</v>
      </c>
      <c r="I715" s="2">
        <v>-4.6375795381550198</v>
      </c>
      <c r="J715" s="2">
        <v>-0.244690932979366</v>
      </c>
      <c r="K715" s="2">
        <v>-0.24394818399708501</v>
      </c>
      <c r="L715" s="2">
        <v>-2.7744541291506</v>
      </c>
      <c r="M715" t="s">
        <v>448</v>
      </c>
      <c r="O715" s="15" t="s">
        <v>1084</v>
      </c>
      <c r="P715" s="4">
        <v>2.5706940874036001E-3</v>
      </c>
      <c r="Q715" s="4">
        <v>8.9734586751794895E-6</v>
      </c>
      <c r="R715" s="4">
        <v>2.3068017159844399E-8</v>
      </c>
      <c r="S715" s="4">
        <v>1.4726042602763299E-7</v>
      </c>
      <c r="T715" t="s">
        <v>438</v>
      </c>
    </row>
    <row r="716" spans="1:20" x14ac:dyDescent="0.35">
      <c r="A716" s="15" t="s">
        <v>1106</v>
      </c>
      <c r="B716" s="4">
        <v>2.1551724137930999E-3</v>
      </c>
      <c r="C716" s="4">
        <v>2.1768684548980798E-6</v>
      </c>
      <c r="D716" s="4">
        <v>4.6915268424527599E-9</v>
      </c>
      <c r="E716" s="4">
        <v>3.4593959148787401E-8</v>
      </c>
      <c r="F716" s="8" t="s">
        <v>438</v>
      </c>
      <c r="H716" s="83" t="s">
        <v>919</v>
      </c>
      <c r="I716" s="2">
        <v>-4.6455216866538303</v>
      </c>
      <c r="J716" s="2">
        <v>-0.24507395825026801</v>
      </c>
      <c r="K716" s="2">
        <v>-0.24432717275112101</v>
      </c>
      <c r="L716" s="2">
        <v>-2.7787644170824599</v>
      </c>
      <c r="M716" t="s">
        <v>440</v>
      </c>
      <c r="O716" s="15" t="s">
        <v>1058</v>
      </c>
      <c r="P716" s="4">
        <v>5.1413881748072002E-3</v>
      </c>
      <c r="Q716" s="4">
        <v>4.44421999771669E-6</v>
      </c>
      <c r="R716" s="4">
        <v>2.2849460142502301E-8</v>
      </c>
      <c r="S716" s="4">
        <v>1.4586521293835299E-7</v>
      </c>
      <c r="T716" t="s">
        <v>440</v>
      </c>
    </row>
    <row r="717" spans="1:20" x14ac:dyDescent="0.35">
      <c r="A717" s="15" t="s">
        <v>939</v>
      </c>
      <c r="B717" s="4">
        <v>2.1551724137930999E-3</v>
      </c>
      <c r="C717" s="4">
        <v>1.9955470767553102E-6</v>
      </c>
      <c r="D717" s="4">
        <v>4.3007480102485203E-9</v>
      </c>
      <c r="E717" s="4">
        <v>3.1712469303060203E-8</v>
      </c>
      <c r="F717" s="8" t="s">
        <v>448</v>
      </c>
      <c r="H717" s="83" t="s">
        <v>1045</v>
      </c>
      <c r="I717" s="2">
        <v>-4.6534638351526398</v>
      </c>
      <c r="J717" s="2">
        <v>-0.24545698352117001</v>
      </c>
      <c r="K717" s="2">
        <v>-0.24470616150515601</v>
      </c>
      <c r="L717" s="2">
        <v>-2.7830747050143199</v>
      </c>
      <c r="M717" t="s">
        <v>448</v>
      </c>
      <c r="O717" s="15" t="s">
        <v>972</v>
      </c>
      <c r="P717" s="4">
        <v>5.1413881748072002E-3</v>
      </c>
      <c r="Q717" s="4">
        <v>4.0495982317811196E-6</v>
      </c>
      <c r="R717" s="4">
        <v>2.08205564615996E-8</v>
      </c>
      <c r="S717" s="4">
        <v>1.3291320157350701E-7</v>
      </c>
      <c r="T717" t="s">
        <v>440</v>
      </c>
    </row>
    <row r="718" spans="1:20" x14ac:dyDescent="0.35">
      <c r="A718" s="15" t="s">
        <v>916</v>
      </c>
      <c r="B718" s="4">
        <v>4.3103448275862103E-3</v>
      </c>
      <c r="C718" s="4">
        <v>8.9358505240866597E-7</v>
      </c>
      <c r="D718" s="4">
        <v>3.8516597086580401E-9</v>
      </c>
      <c r="E718" s="4">
        <v>2.8401022330437301E-8</v>
      </c>
      <c r="F718" s="8" t="s">
        <v>448</v>
      </c>
      <c r="H718" s="83" t="s">
        <v>1191</v>
      </c>
      <c r="I718" s="2">
        <v>-4.6614059836514503</v>
      </c>
      <c r="J718" s="2">
        <v>-0.24584000879207199</v>
      </c>
      <c r="K718" s="2">
        <v>-0.245085150259192</v>
      </c>
      <c r="L718" s="2">
        <v>-2.7873849929461798</v>
      </c>
      <c r="M718" t="s">
        <v>440</v>
      </c>
      <c r="O718" s="15" t="s">
        <v>1118</v>
      </c>
      <c r="P718" s="4">
        <v>5.1413881748072002E-3</v>
      </c>
      <c r="Q718" s="4">
        <v>3.9889416942886797E-6</v>
      </c>
      <c r="R718" s="4">
        <v>2.0508697657011198E-8</v>
      </c>
      <c r="S718" s="4">
        <v>1.3092237331523399E-7</v>
      </c>
      <c r="T718" t="s">
        <v>440</v>
      </c>
    </row>
    <row r="719" spans="1:20" x14ac:dyDescent="0.35">
      <c r="A719" s="15" t="s">
        <v>1042</v>
      </c>
      <c r="B719" s="4">
        <v>2.1551724137930999E-3</v>
      </c>
      <c r="C719" s="4">
        <v>1.7061847669804001E-6</v>
      </c>
      <c r="D719" s="4">
        <v>3.6771223426301799E-9</v>
      </c>
      <c r="E719" s="4">
        <v>2.71140343810838E-8</v>
      </c>
      <c r="F719" s="8" t="s">
        <v>448</v>
      </c>
      <c r="H719" s="83" t="s">
        <v>1184</v>
      </c>
      <c r="I719" s="2">
        <v>-4.6693481321502599</v>
      </c>
      <c r="J719" s="2">
        <v>-0.246223034062973</v>
      </c>
      <c r="K719" s="2">
        <v>-0.245464139013228</v>
      </c>
      <c r="L719" s="2">
        <v>-2.7916952808780402</v>
      </c>
      <c r="M719" t="s">
        <v>440</v>
      </c>
      <c r="O719" s="15" t="s">
        <v>741</v>
      </c>
      <c r="P719" s="4">
        <v>5.1413881748072002E-3</v>
      </c>
      <c r="Q719" s="4">
        <v>3.3063150014731002E-6</v>
      </c>
      <c r="R719" s="4">
        <v>1.6999048850761399E-8</v>
      </c>
      <c r="S719" s="4">
        <v>1.08517657086941E-7</v>
      </c>
      <c r="T719" t="s">
        <v>440</v>
      </c>
    </row>
    <row r="720" spans="1:20" x14ac:dyDescent="0.35">
      <c r="A720" s="15" t="s">
        <v>1129</v>
      </c>
      <c r="B720" s="4">
        <v>2.1551724137930999E-3</v>
      </c>
      <c r="C720" s="4">
        <v>1.6144669895738201E-6</v>
      </c>
      <c r="D720" s="4">
        <v>3.4794547189091001E-9</v>
      </c>
      <c r="E720" s="4">
        <v>2.5656490615551402E-8</v>
      </c>
      <c r="F720" s="8" t="s">
        <v>438</v>
      </c>
      <c r="H720" s="83" t="s">
        <v>1125</v>
      </c>
      <c r="I720" s="2">
        <v>-4.6772902806490704</v>
      </c>
      <c r="J720" s="2">
        <v>-0.246606059333875</v>
      </c>
      <c r="K720" s="2">
        <v>-0.245843127767263</v>
      </c>
      <c r="L720" s="2">
        <v>-2.7960055688099001</v>
      </c>
      <c r="M720" t="s">
        <v>448</v>
      </c>
      <c r="O720" s="15" t="s">
        <v>1171</v>
      </c>
      <c r="P720" s="4">
        <v>7.7120822622108003E-3</v>
      </c>
      <c r="Q720" s="4">
        <v>1.77289628699547E-6</v>
      </c>
      <c r="R720" s="4">
        <v>1.36727220076771E-8</v>
      </c>
      <c r="S720" s="4">
        <v>8.7283222214383906E-8</v>
      </c>
      <c r="T720" t="s">
        <v>440</v>
      </c>
    </row>
    <row r="721" spans="1:20" x14ac:dyDescent="0.35">
      <c r="A721" s="15" t="s">
        <v>853</v>
      </c>
      <c r="B721" s="4">
        <v>2.1551724137930999E-3</v>
      </c>
      <c r="C721" s="4">
        <v>1.5962176153710601E-6</v>
      </c>
      <c r="D721" s="4">
        <v>3.4401241710583202E-9</v>
      </c>
      <c r="E721" s="4">
        <v>2.5366478555226501E-8</v>
      </c>
      <c r="F721" s="8" t="s">
        <v>448</v>
      </c>
      <c r="H721" s="83" t="s">
        <v>450</v>
      </c>
      <c r="I721" s="2">
        <v>-4.68523242914788</v>
      </c>
      <c r="J721" s="2">
        <v>-0.246989084604777</v>
      </c>
      <c r="K721" s="2">
        <v>-0.24622211652129899</v>
      </c>
      <c r="L721" s="2">
        <v>-2.8003158567417601</v>
      </c>
      <c r="M721" t="s">
        <v>440</v>
      </c>
      <c r="O721" s="15" t="s">
        <v>1061</v>
      </c>
      <c r="P721" s="4">
        <v>5.1413881748072002E-3</v>
      </c>
      <c r="Q721" s="4">
        <v>2.4285059426320698E-6</v>
      </c>
      <c r="R721" s="4">
        <v>1.2485891735897601E-8</v>
      </c>
      <c r="S721" s="4">
        <v>7.9706795934062404E-8</v>
      </c>
      <c r="T721" t="s">
        <v>438</v>
      </c>
    </row>
    <row r="722" spans="1:20" x14ac:dyDescent="0.35">
      <c r="A722" s="15" t="s">
        <v>1159</v>
      </c>
      <c r="B722" s="4">
        <v>2.1551724137930999E-3</v>
      </c>
      <c r="C722" s="4">
        <v>1.5062955350527601E-6</v>
      </c>
      <c r="D722" s="4">
        <v>3.2463265841654301E-9</v>
      </c>
      <c r="E722" s="4">
        <v>2.3937471319577599E-8</v>
      </c>
      <c r="F722" s="8" t="s">
        <v>438</v>
      </c>
      <c r="H722" s="83" t="s">
        <v>1196</v>
      </c>
      <c r="I722" s="2">
        <v>-4.6931745776466904</v>
      </c>
      <c r="J722" s="2">
        <v>-0.24737210987567801</v>
      </c>
      <c r="K722" s="2">
        <v>-0.24660110527533399</v>
      </c>
      <c r="L722" s="2">
        <v>-2.80462614467362</v>
      </c>
      <c r="M722" t="s">
        <v>440</v>
      </c>
      <c r="O722" s="15" t="s">
        <v>878</v>
      </c>
      <c r="P722" s="4">
        <v>5.1413881748072002E-3</v>
      </c>
      <c r="Q722" s="4">
        <v>2.2909821837414698E-6</v>
      </c>
      <c r="R722" s="4">
        <v>1.17788287081824E-8</v>
      </c>
      <c r="S722" s="4">
        <v>7.5193083204951997E-8</v>
      </c>
      <c r="T722" t="s">
        <v>440</v>
      </c>
    </row>
    <row r="723" spans="1:20" x14ac:dyDescent="0.35">
      <c r="A723" s="15" t="s">
        <v>1132</v>
      </c>
      <c r="B723" s="4">
        <v>2.1551724137930999E-3</v>
      </c>
      <c r="C723" s="4">
        <v>1.47725983568998E-6</v>
      </c>
      <c r="D723" s="4">
        <v>3.1837496458835801E-9</v>
      </c>
      <c r="E723" s="4">
        <v>2.3476047113924601E-8</v>
      </c>
      <c r="F723" s="8" t="s">
        <v>438</v>
      </c>
      <c r="H723" s="83" t="s">
        <v>1134</v>
      </c>
      <c r="I723" s="2">
        <v>-4.7011167261455</v>
      </c>
      <c r="J723" s="2">
        <v>-0.24775513514658001</v>
      </c>
      <c r="K723" s="2">
        <v>-0.24698009402936999</v>
      </c>
      <c r="L723" s="2">
        <v>-2.80893643260548</v>
      </c>
      <c r="M723" t="s">
        <v>448</v>
      </c>
      <c r="O723" s="15" t="s">
        <v>996</v>
      </c>
      <c r="P723" s="4">
        <v>2.5706940874036001E-3</v>
      </c>
      <c r="Q723" s="4">
        <v>4.55960774255848E-6</v>
      </c>
      <c r="R723" s="4">
        <v>1.1721356664674799E-8</v>
      </c>
      <c r="S723" s="4">
        <v>7.4826196118256898E-8</v>
      </c>
      <c r="T723" t="s">
        <v>440</v>
      </c>
    </row>
    <row r="724" spans="1:20" x14ac:dyDescent="0.35">
      <c r="A724" s="15" t="s">
        <v>1094</v>
      </c>
      <c r="B724" s="4">
        <v>2.1551724137930999E-3</v>
      </c>
      <c r="C724" s="4">
        <v>1.37054289419498E-6</v>
      </c>
      <c r="D724" s="4">
        <v>2.9537562374891798E-9</v>
      </c>
      <c r="E724" s="4">
        <v>2.1780142381484299E-8</v>
      </c>
      <c r="F724" s="8" t="s">
        <v>438</v>
      </c>
      <c r="H724" s="83" t="s">
        <v>1197</v>
      </c>
      <c r="I724" s="2">
        <v>-4.7090588746443096</v>
      </c>
      <c r="J724" s="2">
        <v>-0.24813816041748099</v>
      </c>
      <c r="K724" s="2">
        <v>-0.24735908278340599</v>
      </c>
      <c r="L724" s="2">
        <v>-2.8132467205373399</v>
      </c>
      <c r="M724" t="s">
        <v>448</v>
      </c>
      <c r="O724" s="15" t="s">
        <v>814</v>
      </c>
      <c r="P724" s="4">
        <v>2.5706940874036001E-3</v>
      </c>
      <c r="Q724" s="4">
        <v>4.5062281263753702E-6</v>
      </c>
      <c r="R724" s="4">
        <v>1.1584134000965E-8</v>
      </c>
      <c r="S724" s="4">
        <v>7.3950201108433305E-8</v>
      </c>
      <c r="T724" t="s">
        <v>440</v>
      </c>
    </row>
    <row r="725" spans="1:20" x14ac:dyDescent="0.35">
      <c r="A725" s="15" t="s">
        <v>1192</v>
      </c>
      <c r="B725" s="4">
        <v>2.1551724137930999E-3</v>
      </c>
      <c r="C725" s="4">
        <v>7.7893971280378199E-7</v>
      </c>
      <c r="D725" s="4">
        <v>1.6787493810426301E-9</v>
      </c>
      <c r="E725" s="4">
        <v>1.23786113687627E-8</v>
      </c>
      <c r="F725" s="8" t="s">
        <v>438</v>
      </c>
      <c r="H725" s="83" t="s">
        <v>1198</v>
      </c>
      <c r="I725" s="2">
        <v>-4.7170010231431201</v>
      </c>
      <c r="J725" s="2">
        <v>-0.248521185688383</v>
      </c>
      <c r="K725" s="2">
        <v>-0.24773807153744101</v>
      </c>
      <c r="L725" s="2">
        <v>-2.8175570084691999</v>
      </c>
      <c r="M725" t="s">
        <v>440</v>
      </c>
      <c r="O725" s="15" t="s">
        <v>1199</v>
      </c>
      <c r="P725" s="4">
        <v>5.1413881748072002E-3</v>
      </c>
      <c r="Q725" s="4">
        <v>2.14925314070806E-6</v>
      </c>
      <c r="R725" s="4">
        <v>1.10501446823036E-8</v>
      </c>
      <c r="S725" s="4">
        <v>7.0541347455542906E-8</v>
      </c>
      <c r="T725" t="s">
        <v>440</v>
      </c>
    </row>
    <row r="726" spans="1:20" x14ac:dyDescent="0.35">
      <c r="A726" s="15" t="s">
        <v>1127</v>
      </c>
      <c r="B726" s="4">
        <v>2.1551724137930999E-3</v>
      </c>
      <c r="C726" s="4">
        <v>6.0200379397930605E-7</v>
      </c>
      <c r="D726" s="4">
        <v>1.2974219697829899E-9</v>
      </c>
      <c r="E726" s="4">
        <v>9.5668135616904707E-9</v>
      </c>
      <c r="F726" s="8" t="s">
        <v>448</v>
      </c>
      <c r="H726" s="83" t="s">
        <v>1183</v>
      </c>
      <c r="I726" s="2">
        <v>-4.7249431716419297</v>
      </c>
      <c r="J726" s="2">
        <v>-0.248904210959285</v>
      </c>
      <c r="K726" s="2">
        <v>-0.24811706029147701</v>
      </c>
      <c r="L726" s="2">
        <v>-2.82186729640107</v>
      </c>
      <c r="M726" t="s">
        <v>440</v>
      </c>
      <c r="O726" s="15" t="s">
        <v>872</v>
      </c>
      <c r="P726" s="4">
        <v>2.5706940874036001E-3</v>
      </c>
      <c r="Q726" s="4">
        <v>4.0615832578607701E-6</v>
      </c>
      <c r="R726" s="4">
        <v>1.0441088066480099E-8</v>
      </c>
      <c r="S726" s="4">
        <v>6.6653283037191194E-8</v>
      </c>
      <c r="T726" t="s">
        <v>440</v>
      </c>
    </row>
    <row r="727" spans="1:20" x14ac:dyDescent="0.35">
      <c r="A727" s="15" t="s">
        <v>1195</v>
      </c>
      <c r="B727" s="4">
        <v>2.1551724137930999E-3</v>
      </c>
      <c r="C727" s="4">
        <v>5.5446736340045497E-7</v>
      </c>
      <c r="D727" s="4">
        <v>1.1949727659492599E-9</v>
      </c>
      <c r="E727" s="4">
        <v>8.8113828263955599E-9</v>
      </c>
      <c r="F727" s="8" t="s">
        <v>438</v>
      </c>
      <c r="H727" s="83" t="s">
        <v>716</v>
      </c>
      <c r="I727" s="2">
        <v>-4.7328853201407401</v>
      </c>
      <c r="J727" s="2">
        <v>-0.249287236230186</v>
      </c>
      <c r="K727" s="2">
        <v>-0.24849604904551301</v>
      </c>
      <c r="L727" s="2">
        <v>-2.82617758433293</v>
      </c>
      <c r="M727" t="s">
        <v>448</v>
      </c>
      <c r="O727" s="15" t="s">
        <v>903</v>
      </c>
      <c r="P727" s="4">
        <v>5.1413881748072002E-3</v>
      </c>
      <c r="Q727" s="4">
        <v>2.0033362429256498E-6</v>
      </c>
      <c r="R727" s="4">
        <v>1.0299929269540599E-8</v>
      </c>
      <c r="S727" s="4">
        <v>6.5752160741728094E-8</v>
      </c>
      <c r="T727" t="s">
        <v>438</v>
      </c>
    </row>
    <row r="728" spans="1:20" x14ac:dyDescent="0.35">
      <c r="A728" s="15" t="s">
        <v>893</v>
      </c>
      <c r="B728" s="4">
        <v>2.1551724137930999E-3</v>
      </c>
      <c r="C728" s="4">
        <v>4.9690174924370499E-7</v>
      </c>
      <c r="D728" s="4">
        <v>1.0709089423355699E-9</v>
      </c>
      <c r="E728" s="4">
        <v>7.8965721496031002E-9</v>
      </c>
      <c r="F728" s="8" t="s">
        <v>448</v>
      </c>
      <c r="H728" s="83" t="s">
        <v>1136</v>
      </c>
      <c r="I728" s="2">
        <v>-4.7408274686395497</v>
      </c>
      <c r="J728" s="2">
        <v>-0.24967026150108801</v>
      </c>
      <c r="K728" s="2">
        <v>-0.248875037799548</v>
      </c>
      <c r="L728" s="2">
        <v>-2.8304878722647899</v>
      </c>
      <c r="M728" t="s">
        <v>448</v>
      </c>
      <c r="O728" s="15" t="s">
        <v>853</v>
      </c>
      <c r="P728" s="4">
        <v>2.5706940874036001E-3</v>
      </c>
      <c r="Q728" s="4">
        <v>3.6948711638953999E-6</v>
      </c>
      <c r="R728" s="4">
        <v>9.4983834547439494E-9</v>
      </c>
      <c r="S728" s="4">
        <v>6.0635293637385296E-8</v>
      </c>
      <c r="T728" t="s">
        <v>440</v>
      </c>
    </row>
    <row r="729" spans="1:20" x14ac:dyDescent="0.35">
      <c r="A729" s="15" t="s">
        <v>1168</v>
      </c>
      <c r="B729" s="4">
        <v>2.1551724137930999E-3</v>
      </c>
      <c r="C729" s="4">
        <v>4.5863017814349102E-7</v>
      </c>
      <c r="D729" s="4">
        <v>9.8842710806786906E-10</v>
      </c>
      <c r="E729" s="4">
        <v>7.2883750101656197E-9</v>
      </c>
      <c r="F729" s="8" t="s">
        <v>448</v>
      </c>
      <c r="H729" s="83" t="s">
        <v>946</v>
      </c>
      <c r="I729" s="2">
        <v>-4.7487696171383602</v>
      </c>
      <c r="J729" s="2">
        <v>-0.25005328677199001</v>
      </c>
      <c r="K729" s="2">
        <v>-0.249254026553584</v>
      </c>
      <c r="L729" s="2">
        <v>-2.8347981601966499</v>
      </c>
      <c r="M729" t="s">
        <v>440</v>
      </c>
      <c r="O729" s="15" t="s">
        <v>1136</v>
      </c>
      <c r="P729" s="4">
        <v>2.5706940874036001E-3</v>
      </c>
      <c r="Q729" s="4">
        <v>3.6642883017469899E-6</v>
      </c>
      <c r="R729" s="4">
        <v>9.4197642718431693E-9</v>
      </c>
      <c r="S729" s="4">
        <v>6.0133408525730994E-8</v>
      </c>
      <c r="T729" t="s">
        <v>440</v>
      </c>
    </row>
    <row r="730" spans="1:20" x14ac:dyDescent="0.35">
      <c r="A730" s="15" t="s">
        <v>1188</v>
      </c>
      <c r="B730" s="4">
        <v>2.1551724137930999E-3</v>
      </c>
      <c r="C730" s="4">
        <v>1.7279812280475499E-7</v>
      </c>
      <c r="D730" s="4">
        <v>3.7240974742404101E-10</v>
      </c>
      <c r="E730" s="4">
        <v>2.7460415386352401E-9</v>
      </c>
      <c r="F730" s="8" t="s">
        <v>438</v>
      </c>
      <c r="H730" s="83" t="s">
        <v>1094</v>
      </c>
      <c r="I730" s="2">
        <v>-4.7567117656371698</v>
      </c>
      <c r="J730" s="2">
        <v>-0.25043631204289202</v>
      </c>
      <c r="K730" s="2">
        <v>-0.249633015307619</v>
      </c>
      <c r="L730" s="2">
        <v>-2.8391084481285098</v>
      </c>
      <c r="M730" t="s">
        <v>440</v>
      </c>
      <c r="O730" s="15" t="s">
        <v>1065</v>
      </c>
      <c r="P730" s="4">
        <v>2.5706940874036001E-3</v>
      </c>
      <c r="Q730" s="4">
        <v>3.49703989193992E-6</v>
      </c>
      <c r="R730" s="4">
        <v>8.9898197736244795E-9</v>
      </c>
      <c r="S730" s="4">
        <v>5.7388750866721803E-8</v>
      </c>
      <c r="T730" t="s">
        <v>440</v>
      </c>
    </row>
    <row r="731" spans="1:20" x14ac:dyDescent="0.35">
      <c r="H731" s="83" t="s">
        <v>858</v>
      </c>
      <c r="I731" s="2">
        <v>-4.7646539141359803</v>
      </c>
      <c r="J731" s="2">
        <v>-0.25081933731379302</v>
      </c>
      <c r="K731" s="2">
        <v>-0.25001200406165502</v>
      </c>
      <c r="L731" s="2">
        <v>-2.8434187360603702</v>
      </c>
      <c r="M731" t="s">
        <v>440</v>
      </c>
      <c r="O731" s="15" t="s">
        <v>907</v>
      </c>
      <c r="P731" s="4">
        <v>2.5706940874036001E-3</v>
      </c>
      <c r="Q731" s="4">
        <v>3.3256666417240402E-6</v>
      </c>
      <c r="R731" s="4">
        <v>8.5492715725553598E-9</v>
      </c>
      <c r="S731" s="4">
        <v>5.4576401832749501E-8</v>
      </c>
      <c r="T731" t="s">
        <v>440</v>
      </c>
    </row>
    <row r="732" spans="1:20" x14ac:dyDescent="0.35">
      <c r="H732" s="83" t="s">
        <v>610</v>
      </c>
      <c r="I732" s="2">
        <v>-4.7725960626347899</v>
      </c>
      <c r="J732" s="2">
        <v>-0.25120236258469503</v>
      </c>
      <c r="K732" s="2">
        <v>-0.25039099281569099</v>
      </c>
      <c r="L732" s="2">
        <v>-2.8477290239922302</v>
      </c>
      <c r="M732" t="s">
        <v>448</v>
      </c>
      <c r="O732" s="15" t="s">
        <v>1147</v>
      </c>
      <c r="P732" s="4">
        <v>5.1413881748072002E-3</v>
      </c>
      <c r="Q732" s="4">
        <v>1.6448779900736299E-6</v>
      </c>
      <c r="R732" s="4">
        <v>8.4569562471651802E-9</v>
      </c>
      <c r="S732" s="4">
        <v>5.3987083988409498E-8</v>
      </c>
      <c r="T732" t="s">
        <v>440</v>
      </c>
    </row>
    <row r="733" spans="1:20" x14ac:dyDescent="0.35">
      <c r="H733" s="83" t="s">
        <v>1200</v>
      </c>
      <c r="I733" s="2">
        <v>-4.7805382111336003</v>
      </c>
      <c r="J733" s="2">
        <v>-0.25158538785559598</v>
      </c>
      <c r="K733" s="2">
        <v>-0.25076998156972602</v>
      </c>
      <c r="L733" s="2">
        <v>-2.8520393119240901</v>
      </c>
      <c r="M733" t="s">
        <v>440</v>
      </c>
      <c r="O733" s="15" t="s">
        <v>1201</v>
      </c>
      <c r="P733" s="4">
        <v>2.5706940874036001E-3</v>
      </c>
      <c r="Q733" s="4">
        <v>3.2306858940300499E-6</v>
      </c>
      <c r="R733" s="4">
        <v>8.3051051260412597E-9</v>
      </c>
      <c r="S733" s="4">
        <v>5.3017704581652003E-8</v>
      </c>
      <c r="T733" t="s">
        <v>438</v>
      </c>
    </row>
    <row r="734" spans="1:20" x14ac:dyDescent="0.35">
      <c r="H734" s="83" t="s">
        <v>1126</v>
      </c>
      <c r="I734" s="2">
        <v>-4.7884803596324099</v>
      </c>
      <c r="J734" s="2">
        <v>-0.25196841312649798</v>
      </c>
      <c r="K734" s="2">
        <v>-0.25114897032376199</v>
      </c>
      <c r="L734" s="2">
        <v>-2.85634959985595</v>
      </c>
      <c r="M734" t="s">
        <v>440</v>
      </c>
      <c r="O734" s="15" t="s">
        <v>1087</v>
      </c>
      <c r="P734" s="4">
        <v>2.5706940874036001E-3</v>
      </c>
      <c r="Q734" s="4">
        <v>3.1975827075392501E-6</v>
      </c>
      <c r="R734" s="4">
        <v>8.2200069602551502E-9</v>
      </c>
      <c r="S734" s="4">
        <v>5.2474459271012699E-8</v>
      </c>
      <c r="T734" t="s">
        <v>440</v>
      </c>
    </row>
    <row r="735" spans="1:20" x14ac:dyDescent="0.35">
      <c r="H735" s="83" t="s">
        <v>995</v>
      </c>
      <c r="I735" s="2">
        <v>-4.7964225081312204</v>
      </c>
      <c r="J735" s="2">
        <v>-0.25235143839739999</v>
      </c>
      <c r="K735" s="2">
        <v>-0.25152795907779801</v>
      </c>
      <c r="L735" s="2">
        <v>-2.86065988778781</v>
      </c>
      <c r="M735" t="s">
        <v>440</v>
      </c>
      <c r="O735" s="15" t="s">
        <v>1027</v>
      </c>
      <c r="P735" s="4">
        <v>2.5706940874036001E-3</v>
      </c>
      <c r="Q735" s="4">
        <v>3.0779022771881801E-6</v>
      </c>
      <c r="R735" s="4">
        <v>7.9123451855737096E-9</v>
      </c>
      <c r="S735" s="4">
        <v>5.0510423797219402E-8</v>
      </c>
      <c r="T735" t="s">
        <v>440</v>
      </c>
    </row>
    <row r="736" spans="1:20" x14ac:dyDescent="0.35">
      <c r="H736" s="83" t="s">
        <v>1177</v>
      </c>
      <c r="I736" s="2">
        <v>-4.80436465663003</v>
      </c>
      <c r="J736" s="2">
        <v>-0.25273446366830099</v>
      </c>
      <c r="K736" s="2">
        <v>-0.25190694783183298</v>
      </c>
      <c r="L736" s="2">
        <v>-2.8649701757196699</v>
      </c>
      <c r="M736" t="s">
        <v>448</v>
      </c>
      <c r="O736" s="15" t="s">
        <v>873</v>
      </c>
      <c r="P736" s="4">
        <v>2.5706940874036001E-3</v>
      </c>
      <c r="Q736" s="4">
        <v>1.8723676068193101E-6</v>
      </c>
      <c r="R736" s="4">
        <v>4.81328433629642E-9</v>
      </c>
      <c r="S736" s="4">
        <v>3.0726797931683202E-8</v>
      </c>
      <c r="T736" t="s">
        <v>440</v>
      </c>
    </row>
    <row r="737" spans="8:20" x14ac:dyDescent="0.35">
      <c r="H737" s="83" t="s">
        <v>1109</v>
      </c>
      <c r="I737" s="2">
        <v>-4.8123068051288502</v>
      </c>
      <c r="J737" s="2">
        <v>-0.25311748893920299</v>
      </c>
      <c r="K737" s="2">
        <v>-0.25228593658586901</v>
      </c>
      <c r="L737" s="2">
        <v>-2.8692804636515299</v>
      </c>
      <c r="M737" t="s">
        <v>440</v>
      </c>
      <c r="O737" s="15" t="s">
        <v>1106</v>
      </c>
      <c r="P737" s="4">
        <v>2.5706940874036001E-3</v>
      </c>
      <c r="Q737" s="4">
        <v>1.80865971945511E-6</v>
      </c>
      <c r="R737" s="4">
        <v>4.6495108469282903E-9</v>
      </c>
      <c r="S737" s="4">
        <v>2.9681309121385101E-8</v>
      </c>
      <c r="T737" t="s">
        <v>440</v>
      </c>
    </row>
    <row r="738" spans="8:20" x14ac:dyDescent="0.35">
      <c r="H738" s="83" t="s">
        <v>1163</v>
      </c>
      <c r="I738" s="2">
        <v>-4.82024895362765</v>
      </c>
      <c r="J738" s="2">
        <v>-0.253500514210105</v>
      </c>
      <c r="K738" s="2">
        <v>-0.25266492533990398</v>
      </c>
      <c r="L738" s="2">
        <v>-2.8735907515833898</v>
      </c>
      <c r="M738" t="s">
        <v>448</v>
      </c>
      <c r="O738" s="15" t="s">
        <v>943</v>
      </c>
      <c r="P738" s="4">
        <v>2.5706940874036001E-3</v>
      </c>
      <c r="Q738" s="4">
        <v>1.47717196686804E-6</v>
      </c>
      <c r="R738" s="4">
        <v>3.7973572413060197E-9</v>
      </c>
      <c r="S738" s="4">
        <v>2.4241374594920398E-8</v>
      </c>
      <c r="T738" t="s">
        <v>440</v>
      </c>
    </row>
    <row r="739" spans="8:20" x14ac:dyDescent="0.35">
      <c r="H739" s="83" t="s">
        <v>685</v>
      </c>
      <c r="I739" s="2">
        <v>-4.8281911021264703</v>
      </c>
      <c r="J739" s="2">
        <v>-0.253883539481006</v>
      </c>
      <c r="K739" s="2">
        <v>-0.25304391409394</v>
      </c>
      <c r="L739" s="2">
        <v>-2.8779010395152498</v>
      </c>
      <c r="M739" t="s">
        <v>448</v>
      </c>
      <c r="O739" s="15" t="s">
        <v>1168</v>
      </c>
      <c r="P739" s="4">
        <v>2.5706940874036001E-3</v>
      </c>
      <c r="Q739" s="4">
        <v>1.1060706000718599E-6</v>
      </c>
      <c r="R739" s="4">
        <v>2.8433691518556701E-9</v>
      </c>
      <c r="S739" s="4">
        <v>1.8151354308205199E-8</v>
      </c>
      <c r="T739" t="s">
        <v>440</v>
      </c>
    </row>
    <row r="740" spans="8:20" x14ac:dyDescent="0.35">
      <c r="H740" s="83" t="s">
        <v>833</v>
      </c>
      <c r="I740" s="2">
        <v>-4.8361332506252799</v>
      </c>
      <c r="J740" s="2">
        <v>-0.25426656475190801</v>
      </c>
      <c r="K740" s="2">
        <v>-0.25342290284797597</v>
      </c>
      <c r="L740" s="2">
        <v>-2.8822113274471102</v>
      </c>
      <c r="M740" t="s">
        <v>448</v>
      </c>
      <c r="O740" s="15" t="s">
        <v>1141</v>
      </c>
      <c r="P740" s="4">
        <v>2.5706940874036001E-3</v>
      </c>
      <c r="Q740" s="4">
        <v>1.10438051523708E-6</v>
      </c>
      <c r="R740" s="4">
        <v>2.8390244607637098E-9</v>
      </c>
      <c r="S740" s="4">
        <v>1.8123618891817801E-8</v>
      </c>
      <c r="T740" t="s">
        <v>440</v>
      </c>
    </row>
    <row r="741" spans="8:20" x14ac:dyDescent="0.35">
      <c r="H741" s="83" t="s">
        <v>906</v>
      </c>
      <c r="I741" s="2">
        <v>-4.8440753991240904</v>
      </c>
      <c r="J741" s="2">
        <v>-0.25464959002281001</v>
      </c>
      <c r="K741" s="2">
        <v>-0.253801891602011</v>
      </c>
      <c r="L741" s="2">
        <v>-2.8865216153789701</v>
      </c>
      <c r="M741" t="s">
        <v>448</v>
      </c>
      <c r="O741" s="15" t="s">
        <v>1158</v>
      </c>
      <c r="P741" s="4">
        <v>2.5706940874036001E-3</v>
      </c>
      <c r="Q741" s="4">
        <v>1.09111330583539E-6</v>
      </c>
      <c r="R741" s="4">
        <v>2.8049185239984301E-9</v>
      </c>
      <c r="S741" s="4">
        <v>1.7905895160154E-8</v>
      </c>
      <c r="T741" t="s">
        <v>440</v>
      </c>
    </row>
    <row r="742" spans="8:20" x14ac:dyDescent="0.35">
      <c r="H742" s="83" t="s">
        <v>892</v>
      </c>
      <c r="I742" s="2">
        <v>-4.8520175476228999</v>
      </c>
      <c r="J742" s="2">
        <v>-0.25503261529371202</v>
      </c>
      <c r="K742" s="2">
        <v>-0.25418088035604702</v>
      </c>
      <c r="L742" s="2">
        <v>-2.8908319033108301</v>
      </c>
      <c r="M742" t="s">
        <v>440</v>
      </c>
      <c r="O742" s="15" t="s">
        <v>1172</v>
      </c>
      <c r="P742" s="4">
        <v>2.5706940874036001E-3</v>
      </c>
      <c r="Q742" s="4">
        <v>9.3024708120474301E-7</v>
      </c>
      <c r="R742" s="4">
        <v>2.3913806714774901E-9</v>
      </c>
      <c r="S742" s="4">
        <v>1.52659734053361E-8</v>
      </c>
      <c r="T742" t="s">
        <v>438</v>
      </c>
    </row>
    <row r="743" spans="8:20" x14ac:dyDescent="0.35">
      <c r="H743" s="83" t="s">
        <v>1023</v>
      </c>
      <c r="I743" s="2">
        <v>-4.8599596961217104</v>
      </c>
      <c r="J743" s="2">
        <v>-0.25541564056461302</v>
      </c>
      <c r="K743" s="2">
        <v>-0.25455986911008299</v>
      </c>
      <c r="L743" s="2">
        <v>-2.89514219124269</v>
      </c>
      <c r="M743" t="s">
        <v>448</v>
      </c>
      <c r="O743" s="15" t="s">
        <v>930</v>
      </c>
      <c r="P743" s="4">
        <v>2.5706940874036001E-3</v>
      </c>
      <c r="Q743" s="4">
        <v>7.8381263208621302E-7</v>
      </c>
      <c r="R743" s="4">
        <v>2.0149424989362801E-9</v>
      </c>
      <c r="S743" s="4">
        <v>1.2862886686726399E-8</v>
      </c>
      <c r="T743" t="s">
        <v>440</v>
      </c>
    </row>
    <row r="744" spans="8:20" x14ac:dyDescent="0.35">
      <c r="H744" s="83" t="s">
        <v>1179</v>
      </c>
      <c r="I744" s="2">
        <v>-4.86790184462052</v>
      </c>
      <c r="J744" s="2">
        <v>-0.25579866583551503</v>
      </c>
      <c r="K744" s="2">
        <v>-0.25493885786411802</v>
      </c>
      <c r="L744" s="2">
        <v>-2.8994524791745602</v>
      </c>
      <c r="M744" t="s">
        <v>448</v>
      </c>
      <c r="O744" s="15" t="s">
        <v>1182</v>
      </c>
      <c r="P744" s="4">
        <v>2.5706940874036001E-3</v>
      </c>
      <c r="Q744" s="4">
        <v>6.1551938708428496E-7</v>
      </c>
      <c r="R744" s="4">
        <v>1.5823120490598599E-9</v>
      </c>
      <c r="S744" s="4">
        <v>1.0101082587142599E-8</v>
      </c>
      <c r="T744" t="s">
        <v>440</v>
      </c>
    </row>
    <row r="745" spans="8:20" x14ac:dyDescent="0.35">
      <c r="H745" s="83" t="s">
        <v>1186</v>
      </c>
      <c r="I745" s="2">
        <v>-4.8758439931193296</v>
      </c>
      <c r="J745" s="2">
        <v>-0.25618169110641598</v>
      </c>
      <c r="K745" s="2">
        <v>-0.25531784661815399</v>
      </c>
      <c r="L745" s="2">
        <v>-2.9037627671064201</v>
      </c>
      <c r="M745" t="s">
        <v>448</v>
      </c>
      <c r="O745" s="15" t="s">
        <v>1188</v>
      </c>
      <c r="P745" s="4">
        <v>2.5706940874036001E-3</v>
      </c>
      <c r="Q745" s="4">
        <v>2.7740762039281501E-7</v>
      </c>
      <c r="R745" s="4">
        <v>7.1313012954451099E-10</v>
      </c>
      <c r="S745" s="4">
        <v>4.5524435829132096E-9</v>
      </c>
      <c r="T745" t="s">
        <v>438</v>
      </c>
    </row>
    <row r="746" spans="8:20" x14ac:dyDescent="0.35">
      <c r="H746" s="83" t="s">
        <v>1164</v>
      </c>
      <c r="I746" s="2">
        <v>-4.8837861416181401</v>
      </c>
      <c r="J746" s="2">
        <v>-0.25656471637731798</v>
      </c>
      <c r="K746" s="2">
        <v>-0.25569683537219001</v>
      </c>
      <c r="L746" s="2">
        <v>-2.9080730550382801</v>
      </c>
      <c r="M746" t="s">
        <v>448</v>
      </c>
      <c r="O746" s="15" t="s">
        <v>1193</v>
      </c>
      <c r="P746" s="4">
        <v>2.5706940874036001E-3</v>
      </c>
      <c r="Q746" s="4">
        <v>2.1853667779872601E-7</v>
      </c>
      <c r="R746" s="4">
        <v>5.6179094549801097E-10</v>
      </c>
      <c r="S746" s="4">
        <v>3.5863322538408199E-9</v>
      </c>
      <c r="T746" t="s">
        <v>438</v>
      </c>
    </row>
    <row r="747" spans="8:20" x14ac:dyDescent="0.35">
      <c r="H747" s="83" t="s">
        <v>1148</v>
      </c>
      <c r="I747" s="2">
        <v>-4.8917282901169497</v>
      </c>
      <c r="J747" s="2">
        <v>-0.25694774164821998</v>
      </c>
      <c r="K747" s="2">
        <v>-0.25607582412622498</v>
      </c>
      <c r="L747" s="2">
        <v>-2.91238334297014</v>
      </c>
      <c r="M747" t="s">
        <v>440</v>
      </c>
      <c r="O747" s="15" t="s">
        <v>1198</v>
      </c>
      <c r="P747" s="4">
        <v>2.5706940874036001E-3</v>
      </c>
      <c r="Q747" s="4">
        <v>1.8437943878777999E-7</v>
      </c>
      <c r="R747" s="4">
        <v>4.7398313313054003E-10</v>
      </c>
      <c r="S747" s="4">
        <v>3.02578924018739E-9</v>
      </c>
      <c r="T747" t="s">
        <v>438</v>
      </c>
    </row>
    <row r="748" spans="8:20" x14ac:dyDescent="0.35">
      <c r="H748" s="83" t="s">
        <v>1139</v>
      </c>
      <c r="I748" s="2">
        <v>-4.8996704386157601</v>
      </c>
      <c r="J748" s="2">
        <v>-0.25733076691912099</v>
      </c>
      <c r="K748" s="2">
        <v>-0.25645481288026101</v>
      </c>
      <c r="L748" s="2">
        <v>-2.916693630902</v>
      </c>
      <c r="M748" t="s">
        <v>448</v>
      </c>
    </row>
    <row r="749" spans="8:20" x14ac:dyDescent="0.35">
      <c r="H749" s="83" t="s">
        <v>1165</v>
      </c>
      <c r="I749" s="2">
        <v>-4.9076125871145697</v>
      </c>
      <c r="J749" s="2">
        <v>-0.25771379219002299</v>
      </c>
      <c r="K749" s="2">
        <v>-0.25683380163429598</v>
      </c>
      <c r="L749" s="2">
        <v>-2.9210039188338599</v>
      </c>
      <c r="M749" t="s">
        <v>448</v>
      </c>
    </row>
    <row r="750" spans="8:20" x14ac:dyDescent="0.35">
      <c r="H750" s="83" t="s">
        <v>599</v>
      </c>
      <c r="I750" s="2">
        <v>-4.9155547356133802</v>
      </c>
      <c r="J750" s="2">
        <v>-0.258096817460925</v>
      </c>
      <c r="K750" s="2">
        <v>-0.257212790388332</v>
      </c>
      <c r="L750" s="2">
        <v>-2.9253142067657198</v>
      </c>
      <c r="M750" t="s">
        <v>440</v>
      </c>
    </row>
    <row r="751" spans="8:20" x14ac:dyDescent="0.35">
      <c r="H751" s="83" t="s">
        <v>1199</v>
      </c>
      <c r="I751" s="2">
        <v>-4.9234968841121898</v>
      </c>
      <c r="J751" s="2">
        <v>-0.258479842731826</v>
      </c>
      <c r="K751" s="2">
        <v>-0.25759177914236803</v>
      </c>
      <c r="L751" s="2">
        <v>-2.9296244946975798</v>
      </c>
      <c r="M751" t="s">
        <v>440</v>
      </c>
    </row>
    <row r="752" spans="8:20" x14ac:dyDescent="0.35">
      <c r="H752" s="83" t="s">
        <v>1114</v>
      </c>
      <c r="I752" s="2">
        <v>-4.9314390326110003</v>
      </c>
      <c r="J752" s="2">
        <v>-0.25886286800272801</v>
      </c>
      <c r="K752" s="2">
        <v>-0.257970767896403</v>
      </c>
      <c r="L752" s="2">
        <v>-2.9339347826294402</v>
      </c>
      <c r="M752" t="s">
        <v>440</v>
      </c>
    </row>
    <row r="753" spans="8:13" x14ac:dyDescent="0.35">
      <c r="H753" s="83" t="s">
        <v>1202</v>
      </c>
      <c r="I753" s="2">
        <v>-4.9393811811098098</v>
      </c>
      <c r="J753" s="2">
        <v>-0.25924589327363001</v>
      </c>
      <c r="K753" s="2">
        <v>-0.25834975665043902</v>
      </c>
      <c r="L753" s="2">
        <v>-2.9382450705613001</v>
      </c>
      <c r="M753" t="s">
        <v>448</v>
      </c>
    </row>
    <row r="754" spans="8:13" x14ac:dyDescent="0.35">
      <c r="H754" s="83" t="s">
        <v>1103</v>
      </c>
      <c r="I754" s="2">
        <v>-4.9473233296086203</v>
      </c>
      <c r="J754" s="2">
        <v>-0.25962891854453102</v>
      </c>
      <c r="K754" s="2">
        <v>-0.25872874540447499</v>
      </c>
      <c r="L754" s="2">
        <v>-2.9425553584931601</v>
      </c>
      <c r="M754" t="s">
        <v>448</v>
      </c>
    </row>
    <row r="755" spans="8:13" x14ac:dyDescent="0.35">
      <c r="H755" s="83" t="s">
        <v>1173</v>
      </c>
      <c r="I755" s="2">
        <v>-4.9552654781074299</v>
      </c>
      <c r="J755" s="2">
        <v>-0.26001194381543302</v>
      </c>
      <c r="K755" s="2">
        <v>-0.25910773415851002</v>
      </c>
      <c r="L755" s="2">
        <v>-2.94686564642502</v>
      </c>
      <c r="M755" t="s">
        <v>440</v>
      </c>
    </row>
    <row r="756" spans="8:13" x14ac:dyDescent="0.35">
      <c r="H756" s="83" t="s">
        <v>989</v>
      </c>
      <c r="I756" s="2">
        <v>-4.9632076266062404</v>
      </c>
      <c r="J756" s="2">
        <v>-0.26039496908633503</v>
      </c>
      <c r="K756" s="2">
        <v>-0.25948672291254599</v>
      </c>
      <c r="L756" s="2">
        <v>-2.95117593435688</v>
      </c>
      <c r="M756" t="s">
        <v>440</v>
      </c>
    </row>
    <row r="757" spans="8:13" x14ac:dyDescent="0.35">
      <c r="H757" s="83" t="s">
        <v>1121</v>
      </c>
      <c r="I757" s="2">
        <v>-4.97114977510505</v>
      </c>
      <c r="J757" s="2">
        <v>-0.26077799435723598</v>
      </c>
      <c r="K757" s="2">
        <v>-0.25986571166658101</v>
      </c>
      <c r="L757" s="2">
        <v>-2.9554862222887399</v>
      </c>
      <c r="M757" t="s">
        <v>440</v>
      </c>
    </row>
    <row r="758" spans="8:13" x14ac:dyDescent="0.35">
      <c r="H758" s="83" t="s">
        <v>960</v>
      </c>
      <c r="I758" s="2">
        <v>-4.9790919236038604</v>
      </c>
      <c r="J758" s="2">
        <v>-0.26116101962813798</v>
      </c>
      <c r="K758" s="2">
        <v>-0.26024470042061698</v>
      </c>
      <c r="L758" s="2">
        <v>-2.9597965102205999</v>
      </c>
      <c r="M758" t="s">
        <v>440</v>
      </c>
    </row>
    <row r="759" spans="8:13" x14ac:dyDescent="0.35">
      <c r="H759" s="83" t="s">
        <v>1160</v>
      </c>
      <c r="I759" s="2">
        <v>-4.98703407210267</v>
      </c>
      <c r="J759" s="2">
        <v>-0.26154404489903998</v>
      </c>
      <c r="K759" s="2">
        <v>-0.26062368917465301</v>
      </c>
      <c r="L759" s="2">
        <v>-2.9641067981524598</v>
      </c>
      <c r="M759" t="s">
        <v>448</v>
      </c>
    </row>
    <row r="760" spans="8:13" x14ac:dyDescent="0.35">
      <c r="H760" s="83" t="s">
        <v>854</v>
      </c>
      <c r="I760" s="2">
        <v>-4.9949762206014796</v>
      </c>
      <c r="J760" s="2">
        <v>-0.26192707016994099</v>
      </c>
      <c r="K760" s="2">
        <v>-0.26100267792868798</v>
      </c>
      <c r="L760" s="2">
        <v>-2.9684170860843202</v>
      </c>
      <c r="M760" t="s">
        <v>448</v>
      </c>
    </row>
    <row r="761" spans="8:13" x14ac:dyDescent="0.35">
      <c r="H761" s="83" t="s">
        <v>971</v>
      </c>
      <c r="I761" s="2">
        <v>-5.0029183691002901</v>
      </c>
      <c r="J761" s="2">
        <v>-0.26231009544084299</v>
      </c>
      <c r="K761" s="2">
        <v>-0.261381666682724</v>
      </c>
      <c r="L761" s="2">
        <v>-2.9727273740161899</v>
      </c>
      <c r="M761" t="s">
        <v>440</v>
      </c>
    </row>
    <row r="762" spans="8:13" x14ac:dyDescent="0.35">
      <c r="H762" s="83" t="s">
        <v>1192</v>
      </c>
      <c r="I762" s="2">
        <v>-5.0108605175990997</v>
      </c>
      <c r="J762" s="2">
        <v>-0.262693120711745</v>
      </c>
      <c r="K762" s="2">
        <v>-0.26176065543676003</v>
      </c>
      <c r="L762" s="2">
        <v>-2.9770376619480499</v>
      </c>
      <c r="M762" t="s">
        <v>440</v>
      </c>
    </row>
  </sheetData>
  <mergeCells count="3">
    <mergeCell ref="A14:E14"/>
    <mergeCell ref="H14:L14"/>
    <mergeCell ref="O14:S1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34"/>
  <sheetViews>
    <sheetView workbookViewId="0">
      <selection activeCell="F13" sqref="F13"/>
    </sheetView>
  </sheetViews>
  <sheetFormatPr defaultRowHeight="14.5" x14ac:dyDescent="0.35"/>
  <cols>
    <col min="1" max="1" width="25.81640625" bestFit="1" customWidth="1"/>
    <col min="2" max="3" width="16" bestFit="1" customWidth="1"/>
  </cols>
  <sheetData>
    <row r="1" spans="1:3" x14ac:dyDescent="0.35">
      <c r="A1" t="s">
        <v>417</v>
      </c>
    </row>
    <row r="3" spans="1:3" x14ac:dyDescent="0.35">
      <c r="A3" s="104" t="s">
        <v>284</v>
      </c>
      <c r="B3" s="105" t="s">
        <v>392</v>
      </c>
      <c r="C3" s="105" t="s">
        <v>393</v>
      </c>
    </row>
    <row r="4" spans="1:3" x14ac:dyDescent="0.35">
      <c r="A4" s="106" t="s">
        <v>288</v>
      </c>
      <c r="B4" s="107">
        <v>0.81</v>
      </c>
      <c r="C4" s="108">
        <v>0.83499999999999996</v>
      </c>
    </row>
    <row r="5" spans="1:3" x14ac:dyDescent="0.35">
      <c r="A5" s="106" t="s">
        <v>289</v>
      </c>
      <c r="B5" s="108" t="s">
        <v>1226</v>
      </c>
      <c r="C5" s="108" t="s">
        <v>1227</v>
      </c>
    </row>
    <row r="6" spans="1:3" x14ac:dyDescent="0.35">
      <c r="A6" s="106" t="s">
        <v>290</v>
      </c>
      <c r="B6" s="109">
        <v>0.79620000000000002</v>
      </c>
      <c r="C6" s="108">
        <v>0.70850000000000002</v>
      </c>
    </row>
    <row r="7" spans="1:3" x14ac:dyDescent="0.35">
      <c r="A7" s="106" t="s">
        <v>291</v>
      </c>
      <c r="B7" s="108" t="s">
        <v>1228</v>
      </c>
      <c r="C7" s="108" t="s">
        <v>1229</v>
      </c>
    </row>
    <row r="8" spans="1:3" x14ac:dyDescent="0.35">
      <c r="A8" s="106" t="s">
        <v>292</v>
      </c>
      <c r="B8" s="108">
        <v>0.70189999999999997</v>
      </c>
      <c r="C8" s="108">
        <v>0.58789999999999998</v>
      </c>
    </row>
    <row r="9" spans="1:3" x14ac:dyDescent="0.35">
      <c r="A9" s="106" t="s">
        <v>293</v>
      </c>
      <c r="B9" s="110">
        <v>3.3760000000000002E-4</v>
      </c>
      <c r="C9" s="110">
        <v>2.834E-4</v>
      </c>
    </row>
    <row r="10" spans="1:3" x14ac:dyDescent="0.35">
      <c r="A10" s="106" t="s">
        <v>294</v>
      </c>
      <c r="B10" s="108">
        <v>0.9194</v>
      </c>
      <c r="C10" s="108">
        <v>0.59830000000000005</v>
      </c>
    </row>
    <row r="11" spans="1:3" x14ac:dyDescent="0.35">
      <c r="A11" s="106" t="s">
        <v>295</v>
      </c>
      <c r="B11" s="108">
        <v>0.50629999999999997</v>
      </c>
      <c r="C11" s="108">
        <v>0.8659</v>
      </c>
    </row>
    <row r="12" spans="1:3" x14ac:dyDescent="0.35">
      <c r="A12" s="106" t="s">
        <v>296</v>
      </c>
      <c r="B12" s="108">
        <v>0.71279999999999999</v>
      </c>
      <c r="C12" s="108">
        <v>0.73209999999999997</v>
      </c>
    </row>
    <row r="13" spans="1:3" x14ac:dyDescent="0.35">
      <c r="A13" s="103"/>
      <c r="B13" s="111"/>
      <c r="C13" s="108"/>
    </row>
    <row r="14" spans="1:3" x14ac:dyDescent="0.35">
      <c r="A14" s="104" t="s">
        <v>297</v>
      </c>
      <c r="B14" s="105" t="s">
        <v>392</v>
      </c>
      <c r="C14" s="105" t="s">
        <v>393</v>
      </c>
    </row>
    <row r="15" spans="1:3" x14ac:dyDescent="0.35">
      <c r="A15" s="106" t="s">
        <v>288</v>
      </c>
      <c r="B15" s="108">
        <v>0.77900000000000003</v>
      </c>
      <c r="C15" s="108">
        <v>0.81100000000000005</v>
      </c>
    </row>
    <row r="16" spans="1:3" x14ac:dyDescent="0.35">
      <c r="A16" s="106" t="s">
        <v>289</v>
      </c>
      <c r="B16" s="108" t="s">
        <v>1230</v>
      </c>
      <c r="C16" s="108" t="s">
        <v>1231</v>
      </c>
    </row>
    <row r="17" spans="1:3" x14ac:dyDescent="0.35">
      <c r="A17" s="106" t="s">
        <v>290</v>
      </c>
      <c r="B17" s="112">
        <v>0.74890000000000001</v>
      </c>
      <c r="C17" s="112">
        <v>0.70479999999999998</v>
      </c>
    </row>
    <row r="18" spans="1:3" x14ac:dyDescent="0.35">
      <c r="A18" s="106" t="s">
        <v>291</v>
      </c>
      <c r="B18" s="108" t="s">
        <v>1232</v>
      </c>
      <c r="C18" s="108" t="s">
        <v>1233</v>
      </c>
    </row>
    <row r="19" spans="1:3" x14ac:dyDescent="0.35">
      <c r="A19" s="106" t="s">
        <v>292</v>
      </c>
      <c r="B19" s="108">
        <v>0.64570000000000005</v>
      </c>
      <c r="C19" s="108">
        <v>0.50600000000000001</v>
      </c>
    </row>
    <row r="20" spans="1:3" x14ac:dyDescent="0.35">
      <c r="A20" s="106" t="s">
        <v>293</v>
      </c>
      <c r="B20" s="110">
        <v>6.2540000000000002E-4</v>
      </c>
      <c r="C20" s="113">
        <v>1.533E-7</v>
      </c>
    </row>
    <row r="21" spans="1:3" x14ac:dyDescent="0.35">
      <c r="A21" s="106" t="s">
        <v>294</v>
      </c>
      <c r="B21" s="108">
        <v>0.95830000000000004</v>
      </c>
      <c r="C21" s="108">
        <v>0.5595</v>
      </c>
    </row>
    <row r="22" spans="1:3" x14ac:dyDescent="0.35">
      <c r="A22" s="106" t="s">
        <v>295</v>
      </c>
      <c r="B22" s="108">
        <v>0.36709999999999998</v>
      </c>
      <c r="C22" s="112">
        <v>0.85370000000000001</v>
      </c>
    </row>
    <row r="23" spans="1:3" x14ac:dyDescent="0.35">
      <c r="A23" s="106" t="s">
        <v>296</v>
      </c>
      <c r="B23" s="108">
        <v>0.66269999999999996</v>
      </c>
      <c r="C23" s="112">
        <v>0.70660000000000001</v>
      </c>
    </row>
    <row r="24" spans="1:3" x14ac:dyDescent="0.35">
      <c r="A24" s="103"/>
      <c r="B24" s="111"/>
      <c r="C24" s="111"/>
    </row>
    <row r="25" spans="1:3" x14ac:dyDescent="0.35">
      <c r="A25" s="104" t="s">
        <v>299</v>
      </c>
      <c r="B25" s="105" t="s">
        <v>392</v>
      </c>
      <c r="C25" s="105" t="s">
        <v>393</v>
      </c>
    </row>
    <row r="26" spans="1:3" x14ac:dyDescent="0.35">
      <c r="A26" s="106" t="s">
        <v>288</v>
      </c>
      <c r="B26" s="108">
        <v>0.68400000000000005</v>
      </c>
      <c r="C26" s="108">
        <v>0.69099999999999995</v>
      </c>
    </row>
    <row r="27" spans="1:3" x14ac:dyDescent="0.35">
      <c r="A27" s="106" t="s">
        <v>289</v>
      </c>
      <c r="B27" s="108" t="s">
        <v>1234</v>
      </c>
      <c r="C27" s="108" t="s">
        <v>1235</v>
      </c>
    </row>
    <row r="28" spans="1:3" x14ac:dyDescent="0.35">
      <c r="A28" s="106" t="s">
        <v>290</v>
      </c>
      <c r="B28" s="112">
        <v>0.63639999999999997</v>
      </c>
      <c r="C28" s="112">
        <v>0.62690000000000001</v>
      </c>
    </row>
    <row r="29" spans="1:3" x14ac:dyDescent="0.35">
      <c r="A29" s="106" t="s">
        <v>291</v>
      </c>
      <c r="B29" s="112" t="s">
        <v>1236</v>
      </c>
      <c r="C29" s="108" t="s">
        <v>1237</v>
      </c>
    </row>
    <row r="30" spans="1:3" x14ac:dyDescent="0.35">
      <c r="A30" s="106" t="s">
        <v>292</v>
      </c>
      <c r="B30" s="108">
        <v>0.56359999999999999</v>
      </c>
      <c r="C30" s="108">
        <v>0.58209999999999995</v>
      </c>
    </row>
    <row r="31" spans="1:3" x14ac:dyDescent="0.35">
      <c r="A31" s="106" t="s">
        <v>293</v>
      </c>
      <c r="B31" s="114">
        <v>4.3099999999999996E-3</v>
      </c>
      <c r="C31" s="115">
        <v>0.11169999999999999</v>
      </c>
    </row>
    <row r="32" spans="1:3" x14ac:dyDescent="0.35">
      <c r="A32" s="106" t="s">
        <v>294</v>
      </c>
      <c r="B32" s="108">
        <v>0.6774</v>
      </c>
      <c r="C32" s="108">
        <v>0.73499999999999999</v>
      </c>
    </row>
    <row r="33" spans="1:3" x14ac:dyDescent="0.35">
      <c r="A33" s="106" t="s">
        <v>295</v>
      </c>
      <c r="B33" s="108">
        <v>0.58330000000000004</v>
      </c>
      <c r="C33" s="108">
        <v>0.47620000000000001</v>
      </c>
    </row>
    <row r="34" spans="1:3" x14ac:dyDescent="0.35">
      <c r="A34" s="106" t="s">
        <v>296</v>
      </c>
      <c r="B34" s="108">
        <v>0.63039999999999996</v>
      </c>
      <c r="C34" s="112">
        <v>0.60560000000000003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348"/>
  <sheetViews>
    <sheetView workbookViewId="0">
      <selection activeCell="M14" sqref="M14:Q14"/>
    </sheetView>
  </sheetViews>
  <sheetFormatPr defaultColWidth="42.81640625" defaultRowHeight="14.5" x14ac:dyDescent="0.35"/>
  <cols>
    <col min="2" max="2" width="19.54296875" customWidth="1"/>
    <col min="3" max="3" width="19.1796875" customWidth="1"/>
    <col min="4" max="4" width="18.453125" customWidth="1"/>
    <col min="5" max="5" width="16.453125" customWidth="1"/>
    <col min="6" max="6" width="6.453125" customWidth="1"/>
    <col min="7" max="7" width="47.54296875" customWidth="1"/>
    <col min="8" max="8" width="19.7265625" customWidth="1"/>
    <col min="9" max="9" width="20.81640625" customWidth="1"/>
    <col min="10" max="11" width="16" customWidth="1"/>
    <col min="12" max="12" width="6.453125" customWidth="1"/>
    <col min="14" max="14" width="16.81640625" customWidth="1"/>
    <col min="15" max="15" width="19.1796875" customWidth="1"/>
    <col min="16" max="16" width="18.1796875" customWidth="1"/>
    <col min="17" max="17" width="16" customWidth="1"/>
  </cols>
  <sheetData>
    <row r="1" spans="1:17" x14ac:dyDescent="0.35">
      <c r="A1" t="s">
        <v>1238</v>
      </c>
    </row>
    <row r="3" spans="1:17" x14ac:dyDescent="0.35">
      <c r="A3" s="39" t="s">
        <v>1203</v>
      </c>
      <c r="B3" s="80" t="s">
        <v>1204</v>
      </c>
      <c r="C3" s="80" t="s">
        <v>1205</v>
      </c>
      <c r="G3" s="39" t="s">
        <v>1206</v>
      </c>
      <c r="H3" s="80" t="s">
        <v>1204</v>
      </c>
      <c r="I3" s="80" t="s">
        <v>1205</v>
      </c>
      <c r="M3" s="39" t="s">
        <v>1207</v>
      </c>
      <c r="N3" s="80" t="s">
        <v>1204</v>
      </c>
      <c r="O3" s="80" t="s">
        <v>1205</v>
      </c>
    </row>
    <row r="4" spans="1:17" x14ac:dyDescent="0.35">
      <c r="A4" s="16" t="s">
        <v>288</v>
      </c>
      <c r="B4" s="97">
        <v>0.495</v>
      </c>
      <c r="C4" s="97">
        <v>0.91300000000000003</v>
      </c>
      <c r="G4" s="16" t="s">
        <v>288</v>
      </c>
      <c r="H4" s="97">
        <v>0.53</v>
      </c>
      <c r="I4" s="97">
        <v>0.80800000000000005</v>
      </c>
      <c r="M4" s="16" t="s">
        <v>288</v>
      </c>
      <c r="N4" s="98">
        <v>0.48699999999999999</v>
      </c>
      <c r="O4" s="97">
        <v>0.73</v>
      </c>
    </row>
    <row r="5" spans="1:17" x14ac:dyDescent="0.35">
      <c r="A5" s="16" t="s">
        <v>289</v>
      </c>
      <c r="B5" s="8" t="s">
        <v>1208</v>
      </c>
      <c r="C5" s="8" t="s">
        <v>1209</v>
      </c>
      <c r="G5" s="16" t="s">
        <v>289</v>
      </c>
      <c r="H5" s="8" t="s">
        <v>1210</v>
      </c>
      <c r="I5" s="8" t="s">
        <v>1211</v>
      </c>
      <c r="M5" s="16" t="s">
        <v>289</v>
      </c>
      <c r="N5" s="23" t="s">
        <v>1212</v>
      </c>
      <c r="O5" s="8" t="s">
        <v>1213</v>
      </c>
    </row>
    <row r="6" spans="1:17" x14ac:dyDescent="0.35">
      <c r="A6" s="16" t="s">
        <v>290</v>
      </c>
      <c r="B6" s="8">
        <v>0.60240000000000005</v>
      </c>
      <c r="C6" s="8">
        <v>0.89459999999999995</v>
      </c>
      <c r="G6" s="16" t="s">
        <v>290</v>
      </c>
      <c r="H6" s="8">
        <v>0.59650000000000003</v>
      </c>
      <c r="I6" s="8">
        <v>0.81440000000000001</v>
      </c>
      <c r="M6" s="16" t="s">
        <v>290</v>
      </c>
      <c r="N6" s="23">
        <v>0.5917</v>
      </c>
      <c r="O6" s="8">
        <v>0.85040000000000004</v>
      </c>
    </row>
    <row r="7" spans="1:17" x14ac:dyDescent="0.35">
      <c r="A7" s="16" t="s">
        <v>291</v>
      </c>
      <c r="B7" s="8" t="s">
        <v>1214</v>
      </c>
      <c r="C7" s="8" t="s">
        <v>1215</v>
      </c>
      <c r="G7" s="16" t="s">
        <v>291</v>
      </c>
      <c r="H7" s="8" t="s">
        <v>1216</v>
      </c>
      <c r="I7" s="8" t="s">
        <v>1217</v>
      </c>
      <c r="M7" s="16" t="s">
        <v>291</v>
      </c>
      <c r="N7" s="23" t="s">
        <v>1218</v>
      </c>
      <c r="O7" s="8" t="s">
        <v>1219</v>
      </c>
    </row>
    <row r="8" spans="1:17" x14ac:dyDescent="0.35">
      <c r="A8" s="16" t="s">
        <v>292</v>
      </c>
      <c r="B8" s="2">
        <v>0.62139999999999995</v>
      </c>
      <c r="C8" s="8">
        <v>0.71430000000000005</v>
      </c>
      <c r="G8" s="16" t="s">
        <v>292</v>
      </c>
      <c r="H8" s="2">
        <v>0.61899999999999999</v>
      </c>
      <c r="I8" s="8">
        <v>0.6946</v>
      </c>
      <c r="M8" s="16" t="s">
        <v>292</v>
      </c>
      <c r="N8" s="23">
        <v>0.62429999999999997</v>
      </c>
      <c r="O8" s="8">
        <v>0.74019999999999997</v>
      </c>
    </row>
    <row r="9" spans="1:17" x14ac:dyDescent="0.35">
      <c r="A9" s="16" t="s">
        <v>293</v>
      </c>
      <c r="B9" s="99">
        <v>0.86450000000000005</v>
      </c>
      <c r="C9" s="20">
        <v>5.4999999999999999E-14</v>
      </c>
      <c r="G9" s="16" t="s">
        <v>293</v>
      </c>
      <c r="H9" s="99">
        <v>0.83630000000000004</v>
      </c>
      <c r="I9" s="20">
        <v>3.19E-4</v>
      </c>
      <c r="M9" s="16" t="s">
        <v>293</v>
      </c>
      <c r="N9" s="100">
        <v>0.90129999999999999</v>
      </c>
      <c r="O9" s="20">
        <v>2.0677999999999998E-3</v>
      </c>
    </row>
    <row r="10" spans="1:17" x14ac:dyDescent="0.35">
      <c r="A10" s="16" t="s">
        <v>294</v>
      </c>
      <c r="B10" s="8">
        <v>0.94110000000000005</v>
      </c>
      <c r="C10" s="8">
        <v>0.99519999999999997</v>
      </c>
      <c r="G10" s="16" t="s">
        <v>294</v>
      </c>
      <c r="H10" s="8">
        <v>0.93269999999999997</v>
      </c>
      <c r="I10" s="8">
        <v>0.99139999999999995</v>
      </c>
      <c r="M10" s="16" t="s">
        <v>294</v>
      </c>
      <c r="N10" s="98">
        <v>0.94359999999999999</v>
      </c>
      <c r="O10" s="19">
        <v>0.98939999999999995</v>
      </c>
    </row>
    <row r="11" spans="1:17" x14ac:dyDescent="0.35">
      <c r="A11" s="16" t="s">
        <v>295</v>
      </c>
      <c r="B11" s="8">
        <v>4.6600000000000003E-2</v>
      </c>
      <c r="C11" s="8">
        <v>0.64290000000000003</v>
      </c>
      <c r="G11" s="16" t="s">
        <v>295</v>
      </c>
      <c r="H11" s="8">
        <v>3.95E-2</v>
      </c>
      <c r="I11" s="8">
        <v>0.4118</v>
      </c>
      <c r="M11" s="16" t="s">
        <v>295</v>
      </c>
      <c r="N11" s="98">
        <v>0.17319999999999999</v>
      </c>
      <c r="O11" s="19">
        <v>0.45450000000000002</v>
      </c>
    </row>
    <row r="12" spans="1:17" x14ac:dyDescent="0.35">
      <c r="A12" s="16" t="s">
        <v>296</v>
      </c>
      <c r="B12" s="8">
        <v>0.49380000000000002</v>
      </c>
      <c r="C12" s="8">
        <v>0.81910000000000005</v>
      </c>
      <c r="G12" s="16" t="s">
        <v>296</v>
      </c>
      <c r="H12" s="8">
        <v>0.4894</v>
      </c>
      <c r="I12" s="8">
        <v>0.7016</v>
      </c>
      <c r="M12" s="16" t="s">
        <v>296</v>
      </c>
      <c r="N12" s="98">
        <v>0.50839999999999996</v>
      </c>
      <c r="O12" s="89">
        <v>0.77200000000000002</v>
      </c>
    </row>
    <row r="13" spans="1:17" x14ac:dyDescent="0.35">
      <c r="A13" s="28"/>
      <c r="B13" s="29"/>
      <c r="C13" s="29"/>
      <c r="D13" s="30"/>
      <c r="E13" s="28"/>
      <c r="G13" s="28"/>
      <c r="H13" s="29"/>
      <c r="I13" s="29"/>
      <c r="J13" s="30"/>
      <c r="K13" s="28"/>
      <c r="L13" s="28"/>
      <c r="M13" s="28"/>
      <c r="N13" s="28"/>
      <c r="O13" s="28"/>
      <c r="P13" s="28"/>
      <c r="Q13" s="31"/>
    </row>
    <row r="14" spans="1:17" x14ac:dyDescent="0.35">
      <c r="A14" s="121" t="s">
        <v>1225</v>
      </c>
      <c r="B14" s="121"/>
      <c r="C14" s="121"/>
      <c r="D14" s="121"/>
      <c r="E14" s="121"/>
      <c r="G14" s="121" t="s">
        <v>1220</v>
      </c>
      <c r="H14" s="121"/>
      <c r="I14" s="121"/>
      <c r="J14" s="121"/>
      <c r="K14" s="121"/>
      <c r="M14" s="121" t="s">
        <v>1258</v>
      </c>
      <c r="N14" s="121"/>
      <c r="O14" s="121"/>
      <c r="P14" s="121"/>
      <c r="Q14" s="121"/>
    </row>
    <row r="15" spans="1:17" x14ac:dyDescent="0.35">
      <c r="A15" s="25" t="s">
        <v>1221</v>
      </c>
      <c r="B15" s="26" t="s">
        <v>301</v>
      </c>
      <c r="C15" s="27" t="s">
        <v>302</v>
      </c>
      <c r="D15" s="27" t="s">
        <v>303</v>
      </c>
      <c r="E15" s="27" t="s">
        <v>304</v>
      </c>
      <c r="G15" s="25" t="s">
        <v>1221</v>
      </c>
      <c r="H15" s="26" t="s">
        <v>301</v>
      </c>
      <c r="I15" s="27" t="s">
        <v>302</v>
      </c>
      <c r="J15" s="27" t="s">
        <v>303</v>
      </c>
      <c r="K15" s="27" t="s">
        <v>304</v>
      </c>
      <c r="M15" s="25" t="s">
        <v>1221</v>
      </c>
      <c r="N15" s="26" t="s">
        <v>301</v>
      </c>
      <c r="O15" s="27" t="s">
        <v>302</v>
      </c>
      <c r="P15" s="27" t="s">
        <v>303</v>
      </c>
      <c r="Q15" s="27" t="s">
        <v>304</v>
      </c>
    </row>
    <row r="16" spans="1:17" x14ac:dyDescent="0.35">
      <c r="A16" s="15" t="s">
        <v>561</v>
      </c>
      <c r="B16" s="2">
        <v>0.33333333333333298</v>
      </c>
      <c r="C16" s="2">
        <v>5.7903941240018499E-2</v>
      </c>
      <c r="D16" s="2">
        <v>1.93013137466728E-2</v>
      </c>
      <c r="E16" s="2">
        <v>1</v>
      </c>
      <c r="G16" s="15" t="s">
        <v>904</v>
      </c>
      <c r="H16" s="12">
        <v>0.11377245508981999</v>
      </c>
      <c r="I16" s="2">
        <v>3.67579915816591E-2</v>
      </c>
      <c r="J16" s="2">
        <v>4.1820469464163099E-3</v>
      </c>
      <c r="K16" s="2">
        <v>1</v>
      </c>
      <c r="M16" s="15" t="s">
        <v>721</v>
      </c>
      <c r="N16" s="2">
        <v>0.133858267716535</v>
      </c>
      <c r="O16" s="2">
        <v>5.9680781684643899E-2</v>
      </c>
      <c r="P16" s="2">
        <v>7.9887660522751699E-3</v>
      </c>
      <c r="Q16" s="2">
        <v>1</v>
      </c>
    </row>
    <row r="17" spans="1:17" x14ac:dyDescent="0.35">
      <c r="A17" s="15" t="s">
        <v>658</v>
      </c>
      <c r="B17" s="2">
        <v>0.34693877551020402</v>
      </c>
      <c r="C17" s="2">
        <v>4.7114803789040302E-2</v>
      </c>
      <c r="D17" s="2">
        <v>1.6345952334973199E-2</v>
      </c>
      <c r="E17" s="2">
        <v>0.84688288836250303</v>
      </c>
      <c r="G17" s="15" t="s">
        <v>933</v>
      </c>
      <c r="H17" s="12">
        <v>8.9820359281437098E-2</v>
      </c>
      <c r="I17" s="2">
        <v>3.0016029109708901E-2</v>
      </c>
      <c r="J17" s="2">
        <v>2.6960505188361301E-3</v>
      </c>
      <c r="K17" s="2">
        <v>0.64467246623006802</v>
      </c>
      <c r="M17" s="15" t="s">
        <v>606</v>
      </c>
      <c r="N17" s="2">
        <v>8.6614173228346497E-2</v>
      </c>
      <c r="O17" s="2">
        <v>2.4721654093399398E-2</v>
      </c>
      <c r="P17" s="2">
        <v>2.1412456301369599E-3</v>
      </c>
      <c r="Q17" s="2">
        <v>0.26803208607255902</v>
      </c>
    </row>
    <row r="18" spans="1:17" x14ac:dyDescent="0.35">
      <c r="A18" s="15" t="s">
        <v>486</v>
      </c>
      <c r="B18" s="2">
        <v>0.26530612244898</v>
      </c>
      <c r="C18" s="2">
        <v>2.9497396065613499E-2</v>
      </c>
      <c r="D18" s="2">
        <v>7.8258397725097101E-3</v>
      </c>
      <c r="E18" s="2">
        <v>0.40545632671551801</v>
      </c>
      <c r="G18" s="15" t="s">
        <v>950</v>
      </c>
      <c r="H18" s="12">
        <v>7.7844311377245498E-2</v>
      </c>
      <c r="I18" s="2">
        <v>3.1256471227638603E-2</v>
      </c>
      <c r="J18" s="2">
        <v>2.4331384787982099E-3</v>
      </c>
      <c r="K18" s="2">
        <v>0.58180563488968595</v>
      </c>
      <c r="M18" s="15" t="s">
        <v>664</v>
      </c>
      <c r="N18" s="2">
        <v>7.8740157480315001E-2</v>
      </c>
      <c r="O18" s="2">
        <v>2.2171494720456601E-2</v>
      </c>
      <c r="P18" s="2">
        <v>1.74578698586273E-3</v>
      </c>
      <c r="Q18" s="2">
        <v>0.21853024289846801</v>
      </c>
    </row>
    <row r="19" spans="1:17" x14ac:dyDescent="0.35">
      <c r="A19" s="15" t="s">
        <v>509</v>
      </c>
      <c r="B19" s="2">
        <v>0.27551020408163301</v>
      </c>
      <c r="C19" s="2">
        <v>2.7375609779201698E-2</v>
      </c>
      <c r="D19" s="2">
        <v>7.5422598371269901E-3</v>
      </c>
      <c r="E19" s="2">
        <v>0.39076406591375801</v>
      </c>
      <c r="G19" s="15" t="s">
        <v>1170</v>
      </c>
      <c r="H19" s="12">
        <v>6.5868263473053898E-2</v>
      </c>
      <c r="I19" s="2">
        <v>3.1367913466542302E-2</v>
      </c>
      <c r="J19" s="2">
        <v>2.0661499888141701E-3</v>
      </c>
      <c r="K19" s="2">
        <v>0.49405231822772799</v>
      </c>
      <c r="M19" s="15" t="s">
        <v>1010</v>
      </c>
      <c r="N19" s="2">
        <v>7.0866141732283505E-2</v>
      </c>
      <c r="O19" s="2">
        <v>1.9821593136208501E-2</v>
      </c>
      <c r="P19" s="2">
        <v>1.40467982855021E-3</v>
      </c>
      <c r="Q19" s="2">
        <v>0.175831889350441</v>
      </c>
    </row>
    <row r="20" spans="1:17" x14ac:dyDescent="0.35">
      <c r="A20" s="15" t="s">
        <v>572</v>
      </c>
      <c r="B20" s="2">
        <v>0.23129251700680301</v>
      </c>
      <c r="C20" s="2">
        <v>1.9806296455769298E-2</v>
      </c>
      <c r="D20" s="2">
        <v>4.5810481598378104E-3</v>
      </c>
      <c r="E20" s="2">
        <v>0.23734385233893701</v>
      </c>
      <c r="G20" s="15" t="s">
        <v>468</v>
      </c>
      <c r="H20" s="12">
        <v>9.5808383233532898E-2</v>
      </c>
      <c r="I20" s="2">
        <v>1.9482689538350698E-2</v>
      </c>
      <c r="J20" s="2">
        <v>1.86660498571024E-3</v>
      </c>
      <c r="K20" s="2">
        <v>0.44633764508784002</v>
      </c>
      <c r="M20" s="15" t="s">
        <v>739</v>
      </c>
      <c r="N20" s="2">
        <v>6.2992125984251995E-2</v>
      </c>
      <c r="O20" s="2">
        <v>1.81743164021782E-2</v>
      </c>
      <c r="P20" s="2">
        <v>1.1448388284836699E-3</v>
      </c>
      <c r="Q20" s="2">
        <v>0.14330609020120499</v>
      </c>
    </row>
    <row r="21" spans="1:17" x14ac:dyDescent="0.35">
      <c r="A21" s="15" t="s">
        <v>544</v>
      </c>
      <c r="B21" s="2">
        <v>0.20408163265306101</v>
      </c>
      <c r="C21" s="2">
        <v>2.1764540209034601E-2</v>
      </c>
      <c r="D21" s="2">
        <v>4.4417428998029702E-3</v>
      </c>
      <c r="E21" s="2">
        <v>0.230126454504613</v>
      </c>
      <c r="G21" s="15" t="s">
        <v>572</v>
      </c>
      <c r="H21" s="12">
        <v>8.9820359281437098E-2</v>
      </c>
      <c r="I21" s="2">
        <v>2.02802548509332E-2</v>
      </c>
      <c r="J21" s="2">
        <v>1.82157977702992E-3</v>
      </c>
      <c r="K21" s="2">
        <v>0.43557133632631201</v>
      </c>
      <c r="M21" s="15" t="s">
        <v>689</v>
      </c>
      <c r="N21" s="2">
        <v>4.7244094488188997E-2</v>
      </c>
      <c r="O21" s="2">
        <v>1.12745962924843E-2</v>
      </c>
      <c r="P21" s="2">
        <v>5.3265809255831505E-4</v>
      </c>
      <c r="Q21" s="2">
        <v>6.6675890753693595E-2</v>
      </c>
    </row>
    <row r="22" spans="1:17" x14ac:dyDescent="0.35">
      <c r="A22" s="15" t="s">
        <v>619</v>
      </c>
      <c r="B22" s="2">
        <v>0.20408163265306101</v>
      </c>
      <c r="C22" s="2">
        <v>2.0404240520351401E-2</v>
      </c>
      <c r="D22" s="2">
        <v>4.1641307184390498E-3</v>
      </c>
      <c r="E22" s="2">
        <v>0.215743382709214</v>
      </c>
      <c r="G22" s="15" t="s">
        <v>544</v>
      </c>
      <c r="H22" s="12">
        <v>6.5868263473053898E-2</v>
      </c>
      <c r="I22" s="2">
        <v>2.3549043636382602E-2</v>
      </c>
      <c r="J22" s="2">
        <v>1.5511346107796901E-3</v>
      </c>
      <c r="K22" s="2">
        <v>0.37090320377892899</v>
      </c>
      <c r="M22" s="15" t="s">
        <v>504</v>
      </c>
      <c r="N22" s="2">
        <v>3.9370078740157501E-2</v>
      </c>
      <c r="O22" s="2">
        <v>1.3225648579594001E-2</v>
      </c>
      <c r="P22" s="2">
        <v>5.2069482596826897E-4</v>
      </c>
      <c r="Q22" s="2">
        <v>6.5178379559628893E-2</v>
      </c>
    </row>
    <row r="23" spans="1:17" x14ac:dyDescent="0.35">
      <c r="A23" s="15" t="s">
        <v>469</v>
      </c>
      <c r="B23" s="2">
        <v>0.14965986394557801</v>
      </c>
      <c r="C23" s="2">
        <v>2.4464455008994201E-2</v>
      </c>
      <c r="D23" s="2">
        <v>3.6613470081487899E-3</v>
      </c>
      <c r="E23" s="2">
        <v>0.189694186427073</v>
      </c>
      <c r="G23" s="15" t="s">
        <v>658</v>
      </c>
      <c r="H23" s="12">
        <v>6.5868263473053898E-2</v>
      </c>
      <c r="I23" s="2">
        <v>1.5405448045435701E-2</v>
      </c>
      <c r="J23" s="2">
        <v>1.0147301107772001E-3</v>
      </c>
      <c r="K23" s="2">
        <v>0.242639579081423</v>
      </c>
      <c r="M23" s="15" t="s">
        <v>505</v>
      </c>
      <c r="N23" s="2">
        <v>3.9370078740157501E-2</v>
      </c>
      <c r="O23" s="2">
        <v>1.3085434720092701E-2</v>
      </c>
      <c r="P23" s="2">
        <v>5.1517459527924199E-4</v>
      </c>
      <c r="Q23" s="2">
        <v>6.4487380392435206E-2</v>
      </c>
    </row>
    <row r="24" spans="1:17" x14ac:dyDescent="0.35">
      <c r="A24" s="15" t="s">
        <v>1010</v>
      </c>
      <c r="B24" s="2">
        <v>0.20068027210884401</v>
      </c>
      <c r="C24" s="2">
        <v>1.7763718449930199E-2</v>
      </c>
      <c r="D24" s="2">
        <v>3.5648278521968799E-3</v>
      </c>
      <c r="E24" s="2">
        <v>0.184693534283975</v>
      </c>
      <c r="G24" s="15" t="s">
        <v>509</v>
      </c>
      <c r="H24" s="12">
        <v>4.1916167664670698E-2</v>
      </c>
      <c r="I24" s="2">
        <v>1.43886700251464E-2</v>
      </c>
      <c r="J24" s="2">
        <v>6.0311790524565905E-4</v>
      </c>
      <c r="K24" s="2">
        <v>0.14421595763349401</v>
      </c>
      <c r="M24" s="15" t="s">
        <v>658</v>
      </c>
      <c r="N24" s="2">
        <v>3.9370078740157501E-2</v>
      </c>
      <c r="O24" s="2">
        <v>1.1857718561277699E-2</v>
      </c>
      <c r="P24" s="2">
        <v>4.6683931343613E-4</v>
      </c>
      <c r="Q24" s="2">
        <v>5.8436973918290697E-2</v>
      </c>
    </row>
    <row r="25" spans="1:17" x14ac:dyDescent="0.35">
      <c r="A25" s="15" t="s">
        <v>541</v>
      </c>
      <c r="B25" s="2">
        <v>0.13945578231292499</v>
      </c>
      <c r="C25" s="2">
        <v>2.1367977858600201E-2</v>
      </c>
      <c r="D25" s="2">
        <v>2.9798880687163499E-3</v>
      </c>
      <c r="E25" s="2">
        <v>0.15438783638393699</v>
      </c>
      <c r="G25" s="15" t="s">
        <v>561</v>
      </c>
      <c r="H25" s="12">
        <v>4.7904191616766498E-2</v>
      </c>
      <c r="I25" s="2">
        <v>9.8219165972583903E-3</v>
      </c>
      <c r="J25" s="2">
        <v>4.7051097471896498E-4</v>
      </c>
      <c r="K25" s="2">
        <v>0.11250733928803799</v>
      </c>
      <c r="M25" s="15" t="s">
        <v>531</v>
      </c>
      <c r="N25" s="2">
        <v>5.5118110236220499E-2</v>
      </c>
      <c r="O25" s="2">
        <v>8.4173818857767695E-3</v>
      </c>
      <c r="P25" s="2">
        <v>4.6395018268060998E-4</v>
      </c>
      <c r="Q25" s="2">
        <v>5.8075324730341597E-2</v>
      </c>
    </row>
    <row r="26" spans="1:17" x14ac:dyDescent="0.35">
      <c r="A26" s="15" t="s">
        <v>479</v>
      </c>
      <c r="B26" s="2">
        <v>0.17687074829932001</v>
      </c>
      <c r="C26" s="2">
        <v>1.4832084500452199E-2</v>
      </c>
      <c r="D26" s="2">
        <v>2.6233618844337201E-3</v>
      </c>
      <c r="E26" s="2">
        <v>0.13591623445248299</v>
      </c>
      <c r="G26" s="15" t="s">
        <v>856</v>
      </c>
      <c r="H26" s="12">
        <v>4.1916167664670698E-2</v>
      </c>
      <c r="I26" s="2">
        <v>7.7982779514511004E-3</v>
      </c>
      <c r="J26" s="2">
        <v>3.2687392610872902E-4</v>
      </c>
      <c r="K26" s="2">
        <v>7.8161228292483495E-2</v>
      </c>
      <c r="M26" s="15" t="s">
        <v>495</v>
      </c>
      <c r="N26" s="2">
        <v>3.1496062992125998E-2</v>
      </c>
      <c r="O26" s="2">
        <v>1.27963144336529E-2</v>
      </c>
      <c r="P26" s="2">
        <v>4.0303352546938297E-4</v>
      </c>
      <c r="Q26" s="2">
        <v>5.0450034815401897E-2</v>
      </c>
    </row>
    <row r="27" spans="1:17" x14ac:dyDescent="0.35">
      <c r="A27" s="15" t="s">
        <v>528</v>
      </c>
      <c r="B27" s="2">
        <v>0.14625850340136101</v>
      </c>
      <c r="C27" s="2">
        <v>1.61805410948773E-2</v>
      </c>
      <c r="D27" s="2">
        <v>2.3665417247609702E-3</v>
      </c>
      <c r="E27" s="2">
        <v>0.122610396153418</v>
      </c>
      <c r="G27" s="15" t="s">
        <v>717</v>
      </c>
      <c r="H27" s="12">
        <v>5.3892215568862298E-2</v>
      </c>
      <c r="I27" s="2">
        <v>5.5466961463945001E-3</v>
      </c>
      <c r="J27" s="2">
        <v>2.9892374441647002E-4</v>
      </c>
      <c r="K27" s="2">
        <v>7.1477854803285903E-2</v>
      </c>
      <c r="M27" s="15" t="s">
        <v>509</v>
      </c>
      <c r="N27" s="2">
        <v>3.9370078740157501E-2</v>
      </c>
      <c r="O27" s="2">
        <v>9.6487617827882392E-3</v>
      </c>
      <c r="P27" s="2">
        <v>3.7987251113339501E-4</v>
      </c>
      <c r="Q27" s="2">
        <v>4.7550836843595998E-2</v>
      </c>
    </row>
    <row r="28" spans="1:17" x14ac:dyDescent="0.35">
      <c r="A28" s="15" t="s">
        <v>564</v>
      </c>
      <c r="B28" s="2">
        <v>0.16326530612244899</v>
      </c>
      <c r="C28" s="2">
        <v>1.19584538176889E-2</v>
      </c>
      <c r="D28" s="2">
        <v>1.9524006232961499E-3</v>
      </c>
      <c r="E28" s="2">
        <v>0.10115376854245001</v>
      </c>
      <c r="G28" s="15" t="s">
        <v>979</v>
      </c>
      <c r="H28" s="12">
        <v>4.1916167664670698E-2</v>
      </c>
      <c r="I28" s="2">
        <v>6.7616241425302098E-3</v>
      </c>
      <c r="J28" s="2">
        <v>2.8342137124378101E-4</v>
      </c>
      <c r="K28" s="2">
        <v>6.7770968349997102E-2</v>
      </c>
      <c r="M28" s="15" t="s">
        <v>533</v>
      </c>
      <c r="N28" s="2">
        <v>3.9370078740157501E-2</v>
      </c>
      <c r="O28" s="2">
        <v>6.93151943576916E-3</v>
      </c>
      <c r="P28" s="2">
        <v>2.7289446597516398E-4</v>
      </c>
      <c r="Q28" s="2">
        <v>3.41597768903803E-2</v>
      </c>
    </row>
    <row r="29" spans="1:17" x14ac:dyDescent="0.35">
      <c r="A29" s="15" t="s">
        <v>527</v>
      </c>
      <c r="B29" s="2">
        <v>0.122448979591837</v>
      </c>
      <c r="C29" s="2">
        <v>1.50719781219172E-2</v>
      </c>
      <c r="D29" s="2">
        <v>1.84554834145925E-3</v>
      </c>
      <c r="E29" s="2">
        <v>9.5617757717522497E-2</v>
      </c>
      <c r="G29" s="15" t="s">
        <v>631</v>
      </c>
      <c r="H29" s="12">
        <v>2.9940119760479E-2</v>
      </c>
      <c r="I29" s="2">
        <v>9.0073922525192897E-3</v>
      </c>
      <c r="J29" s="2">
        <v>2.6968240277003898E-4</v>
      </c>
      <c r="K29" s="2">
        <v>6.4485742562296097E-2</v>
      </c>
      <c r="M29" s="15" t="s">
        <v>501</v>
      </c>
      <c r="N29" s="2">
        <v>3.9370078740157501E-2</v>
      </c>
      <c r="O29" s="2">
        <v>5.8801865140066904E-3</v>
      </c>
      <c r="P29" s="2">
        <v>2.31503406063255E-4</v>
      </c>
      <c r="Q29" s="2">
        <v>2.89786187939906E-2</v>
      </c>
    </row>
    <row r="30" spans="1:17" x14ac:dyDescent="0.35">
      <c r="A30" s="15" t="s">
        <v>721</v>
      </c>
      <c r="B30" s="2">
        <v>0.14285714285714299</v>
      </c>
      <c r="C30" s="2">
        <v>1.18942236415693E-2</v>
      </c>
      <c r="D30" s="2">
        <v>1.69917480593847E-3</v>
      </c>
      <c r="E30" s="2">
        <v>8.8034152920361403E-2</v>
      </c>
      <c r="G30" s="15" t="s">
        <v>562</v>
      </c>
      <c r="H30" s="12">
        <v>2.9940119760479E-2</v>
      </c>
      <c r="I30" s="2">
        <v>7.7544218967543401E-3</v>
      </c>
      <c r="J30" s="2">
        <v>2.32168320262106E-4</v>
      </c>
      <c r="K30" s="2">
        <v>5.5515474416435298E-2</v>
      </c>
      <c r="M30" s="15" t="s">
        <v>468</v>
      </c>
      <c r="N30" s="2">
        <v>3.9370078740157501E-2</v>
      </c>
      <c r="O30" s="2">
        <v>5.6354550941596498E-3</v>
      </c>
      <c r="P30" s="2">
        <v>2.2186831079368699E-4</v>
      </c>
      <c r="Q30" s="2">
        <v>2.7772538254578101E-2</v>
      </c>
    </row>
    <row r="31" spans="1:17" x14ac:dyDescent="0.35">
      <c r="A31" s="15" t="s">
        <v>1130</v>
      </c>
      <c r="B31" s="2">
        <v>0.129251700680272</v>
      </c>
      <c r="C31" s="2">
        <v>9.9570375386216197E-3</v>
      </c>
      <c r="D31" s="2">
        <v>1.2869640356041601E-3</v>
      </c>
      <c r="E31" s="2">
        <v>6.6677535658732204E-2</v>
      </c>
      <c r="G31" s="15" t="s">
        <v>441</v>
      </c>
      <c r="H31" s="12">
        <v>3.59281437125748E-2</v>
      </c>
      <c r="I31" s="2">
        <v>6.43099409351852E-3</v>
      </c>
      <c r="J31" s="2">
        <v>2.3105368000665301E-4</v>
      </c>
      <c r="K31" s="2">
        <v>5.5248944587924502E-2</v>
      </c>
      <c r="M31" s="15" t="s">
        <v>443</v>
      </c>
      <c r="N31" s="2">
        <v>3.9370078740157501E-2</v>
      </c>
      <c r="O31" s="2">
        <v>4.7676377359387604E-3</v>
      </c>
      <c r="P31" s="2">
        <v>1.8770227306845499E-4</v>
      </c>
      <c r="Q31" s="2">
        <v>2.3495777926179E-2</v>
      </c>
    </row>
    <row r="32" spans="1:17" x14ac:dyDescent="0.35">
      <c r="A32" s="15" t="s">
        <v>717</v>
      </c>
      <c r="B32" s="2">
        <v>0.105442176870748</v>
      </c>
      <c r="C32" s="2">
        <v>8.5939980848006008E-3</v>
      </c>
      <c r="D32" s="2">
        <v>9.0616986608441704E-4</v>
      </c>
      <c r="E32" s="2">
        <v>4.6948610751463601E-2</v>
      </c>
      <c r="G32" s="15" t="s">
        <v>551</v>
      </c>
      <c r="H32" s="12">
        <v>2.39520958083832E-2</v>
      </c>
      <c r="I32" s="2">
        <v>8.7708499917582301E-3</v>
      </c>
      <c r="J32" s="2">
        <v>2.1008023932355001E-4</v>
      </c>
      <c r="K32" s="2">
        <v>5.0233830948161202E-2</v>
      </c>
      <c r="M32" s="15" t="s">
        <v>494</v>
      </c>
      <c r="N32" s="2">
        <v>3.9370078740157501E-2</v>
      </c>
      <c r="O32" s="2">
        <v>4.6426884819716699E-3</v>
      </c>
      <c r="P32" s="2">
        <v>1.8278301110124701E-4</v>
      </c>
      <c r="Q32" s="2">
        <v>2.2880005485852301E-2</v>
      </c>
    </row>
    <row r="33" spans="1:17" x14ac:dyDescent="0.35">
      <c r="A33" s="15" t="s">
        <v>1202</v>
      </c>
      <c r="B33" s="2">
        <v>0.119047619047619</v>
      </c>
      <c r="C33" s="2">
        <v>7.6082753507480897E-3</v>
      </c>
      <c r="D33" s="2">
        <v>9.0574706556524902E-4</v>
      </c>
      <c r="E33" s="2">
        <v>4.69267054798993E-2</v>
      </c>
      <c r="G33" s="15" t="s">
        <v>528</v>
      </c>
      <c r="H33" s="12">
        <v>2.9940119760479E-2</v>
      </c>
      <c r="I33" s="2">
        <v>6.7862775441923703E-3</v>
      </c>
      <c r="J33" s="2">
        <v>2.0318196240096901E-4</v>
      </c>
      <c r="K33" s="2">
        <v>4.8584333223490102E-2</v>
      </c>
      <c r="M33" s="15" t="s">
        <v>725</v>
      </c>
      <c r="N33" s="2">
        <v>3.9370078740157501E-2</v>
      </c>
      <c r="O33" s="2">
        <v>3.7361314046922499E-3</v>
      </c>
      <c r="P33" s="2">
        <v>1.4709178758630899E-4</v>
      </c>
      <c r="Q33" s="2">
        <v>1.8412328840749798E-2</v>
      </c>
    </row>
    <row r="34" spans="1:17" x14ac:dyDescent="0.35">
      <c r="A34" s="15" t="s">
        <v>538</v>
      </c>
      <c r="B34" s="2">
        <v>7.4829931972789102E-2</v>
      </c>
      <c r="C34" s="2">
        <v>6.9716689847055596E-3</v>
      </c>
      <c r="D34" s="2">
        <v>5.2168951586232105E-4</v>
      </c>
      <c r="E34" s="2">
        <v>2.70287050254416E-2</v>
      </c>
      <c r="G34" s="15" t="s">
        <v>1130</v>
      </c>
      <c r="H34" s="12">
        <v>2.39520958083832E-2</v>
      </c>
      <c r="I34" s="2">
        <v>8.0741155013189098E-3</v>
      </c>
      <c r="J34" s="2">
        <v>1.9339198805554299E-4</v>
      </c>
      <c r="K34" s="2">
        <v>4.6243380462590203E-2</v>
      </c>
      <c r="M34" s="15" t="s">
        <v>596</v>
      </c>
      <c r="N34" s="2">
        <v>3.9370078740157501E-2</v>
      </c>
      <c r="O34" s="2">
        <v>3.6403190352167301E-3</v>
      </c>
      <c r="P34" s="2">
        <v>1.43319647055777E-4</v>
      </c>
      <c r="Q34" s="2">
        <v>1.7940148217878999E-2</v>
      </c>
    </row>
    <row r="35" spans="1:17" x14ac:dyDescent="0.35">
      <c r="A35" s="15" t="s">
        <v>830</v>
      </c>
      <c r="B35" s="2">
        <v>9.1836734693877597E-2</v>
      </c>
      <c r="C35" s="2">
        <v>5.4755727555077698E-3</v>
      </c>
      <c r="D35" s="2">
        <v>5.0285872244459104E-4</v>
      </c>
      <c r="E35" s="2">
        <v>2.6053082657716699E-2</v>
      </c>
      <c r="G35" s="15" t="s">
        <v>537</v>
      </c>
      <c r="H35" s="12">
        <v>1.79640718562874E-2</v>
      </c>
      <c r="I35" s="2">
        <v>6.6765631449738801E-3</v>
      </c>
      <c r="J35" s="2">
        <v>1.1993826008935101E-4</v>
      </c>
      <c r="K35" s="2">
        <v>2.86793193921768E-2</v>
      </c>
      <c r="M35" s="15" t="s">
        <v>906</v>
      </c>
      <c r="N35" s="2">
        <v>3.9370078740157501E-2</v>
      </c>
      <c r="O35" s="2">
        <v>3.3529549547228199E-3</v>
      </c>
      <c r="P35" s="2">
        <v>1.3200610057963899E-4</v>
      </c>
      <c r="Q35" s="2">
        <v>1.65239662440789E-2</v>
      </c>
    </row>
    <row r="36" spans="1:17" x14ac:dyDescent="0.35">
      <c r="A36" s="15" t="s">
        <v>957</v>
      </c>
      <c r="B36" s="2">
        <v>7.1428571428571397E-2</v>
      </c>
      <c r="C36" s="2">
        <v>6.83332405073877E-3</v>
      </c>
      <c r="D36" s="2">
        <v>4.8809457505276903E-4</v>
      </c>
      <c r="E36" s="2">
        <v>2.5288152996161099E-2</v>
      </c>
      <c r="G36" s="15" t="s">
        <v>992</v>
      </c>
      <c r="H36" s="12">
        <v>1.19760479041916E-2</v>
      </c>
      <c r="I36" s="2">
        <v>6.9397503633293403E-3</v>
      </c>
      <c r="J36" s="2">
        <v>8.3110782794363302E-5</v>
      </c>
      <c r="K36" s="2">
        <v>1.9873230468056498E-2</v>
      </c>
      <c r="M36" s="15" t="s">
        <v>783</v>
      </c>
      <c r="N36" s="2">
        <v>2.3622047244094498E-2</v>
      </c>
      <c r="O36" s="2">
        <v>4.7082719963592798E-3</v>
      </c>
      <c r="P36" s="2">
        <v>1.11219023536046E-4</v>
      </c>
      <c r="Q36" s="2">
        <v>1.39219277180324E-2</v>
      </c>
    </row>
    <row r="37" spans="1:17" x14ac:dyDescent="0.35">
      <c r="A37" s="15" t="s">
        <v>856</v>
      </c>
      <c r="B37" s="2">
        <v>6.8027210884353706E-2</v>
      </c>
      <c r="C37" s="2">
        <v>6.9546706302078204E-3</v>
      </c>
      <c r="D37" s="2">
        <v>4.7310684559236901E-4</v>
      </c>
      <c r="E37" s="2">
        <v>2.4511639559971599E-2</v>
      </c>
      <c r="G37" s="15" t="s">
        <v>594</v>
      </c>
      <c r="H37" s="12">
        <v>1.19760479041916E-2</v>
      </c>
      <c r="I37" s="2">
        <v>6.9009612073073698E-3</v>
      </c>
      <c r="J37" s="2">
        <v>8.2646242003681005E-5</v>
      </c>
      <c r="K37" s="2">
        <v>1.9762150703378001E-2</v>
      </c>
      <c r="M37" s="15" t="s">
        <v>561</v>
      </c>
      <c r="N37" s="2">
        <v>2.3622047244094498E-2</v>
      </c>
      <c r="O37" s="2">
        <v>4.6455823260045399E-3</v>
      </c>
      <c r="P37" s="2">
        <v>1.0973816518121E-4</v>
      </c>
      <c r="Q37" s="2">
        <v>1.3736560122443E-2</v>
      </c>
    </row>
    <row r="38" spans="1:17" x14ac:dyDescent="0.35">
      <c r="A38" s="15" t="s">
        <v>468</v>
      </c>
      <c r="B38" s="2">
        <v>7.8231292517006806E-2</v>
      </c>
      <c r="C38" s="2">
        <v>5.8039262053525597E-3</v>
      </c>
      <c r="D38" s="2">
        <v>4.54048648718057E-4</v>
      </c>
      <c r="E38" s="2">
        <v>2.35242354317113E-2</v>
      </c>
      <c r="G38" s="15" t="s">
        <v>1110</v>
      </c>
      <c r="H38" s="12">
        <v>1.19760479041916E-2</v>
      </c>
      <c r="I38" s="2">
        <v>6.75257870904387E-3</v>
      </c>
      <c r="J38" s="2">
        <v>8.0869206096333794E-5</v>
      </c>
      <c r="K38" s="2">
        <v>1.9337230579305802E-2</v>
      </c>
      <c r="M38" s="15" t="s">
        <v>486</v>
      </c>
      <c r="N38" s="2">
        <v>1.5748031496062999E-2</v>
      </c>
      <c r="O38" s="2">
        <v>6.8895259759974197E-3</v>
      </c>
      <c r="P38" s="2">
        <v>1.08496472062952E-4</v>
      </c>
      <c r="Q38" s="2">
        <v>1.35811302212376E-2</v>
      </c>
    </row>
    <row r="39" spans="1:17" x14ac:dyDescent="0.35">
      <c r="A39" s="15" t="s">
        <v>933</v>
      </c>
      <c r="B39" s="2">
        <v>7.4829931972789102E-2</v>
      </c>
      <c r="C39" s="2">
        <v>4.9059199287854799E-3</v>
      </c>
      <c r="D39" s="2">
        <v>3.6710965453496801E-4</v>
      </c>
      <c r="E39" s="2">
        <v>1.9019930941138699E-2</v>
      </c>
      <c r="G39" s="15" t="s">
        <v>1202</v>
      </c>
      <c r="H39" s="12">
        <v>2.39520958083832E-2</v>
      </c>
      <c r="I39" s="2">
        <v>2.8563081877366601E-3</v>
      </c>
      <c r="J39" s="2">
        <v>6.8414567370937896E-5</v>
      </c>
      <c r="K39" s="2">
        <v>1.6359110322652901E-2</v>
      </c>
      <c r="M39" s="15" t="s">
        <v>760</v>
      </c>
      <c r="N39" s="2">
        <v>1.5748031496062999E-2</v>
      </c>
      <c r="O39" s="2">
        <v>4.9760663907903596E-3</v>
      </c>
      <c r="P39" s="2">
        <v>7.8363250248667093E-5</v>
      </c>
      <c r="Q39" s="2">
        <v>9.8091807590672403E-3</v>
      </c>
    </row>
    <row r="40" spans="1:17" x14ac:dyDescent="0.35">
      <c r="A40" s="15" t="s">
        <v>961</v>
      </c>
      <c r="B40" s="2">
        <v>6.4625850340136098E-2</v>
      </c>
      <c r="C40" s="2">
        <v>5.6695537610322198E-3</v>
      </c>
      <c r="D40" s="2">
        <v>3.6639973285582399E-4</v>
      </c>
      <c r="E40" s="2">
        <v>1.8983149938121901E-2</v>
      </c>
      <c r="G40" s="15" t="s">
        <v>442</v>
      </c>
      <c r="H40" s="12">
        <v>1.19760479041916E-2</v>
      </c>
      <c r="I40" s="2">
        <v>4.7508152172146398E-3</v>
      </c>
      <c r="J40" s="2">
        <v>5.6895990625324999E-5</v>
      </c>
      <c r="K40" s="2">
        <v>1.3604818729756401E-2</v>
      </c>
      <c r="M40" s="15" t="s">
        <v>528</v>
      </c>
      <c r="N40" s="2">
        <v>1.5748031496062999E-2</v>
      </c>
      <c r="O40" s="2">
        <v>4.2921969597855096E-3</v>
      </c>
      <c r="P40" s="2">
        <v>6.7593652910008097E-5</v>
      </c>
      <c r="Q40" s="2">
        <v>8.4610880413449694E-3</v>
      </c>
    </row>
    <row r="41" spans="1:17" x14ac:dyDescent="0.35">
      <c r="A41" s="15" t="s">
        <v>604</v>
      </c>
      <c r="B41" s="2">
        <v>5.7823129251700703E-2</v>
      </c>
      <c r="C41" s="2">
        <v>5.02182947065858E-3</v>
      </c>
      <c r="D41" s="2">
        <v>2.9037789456189101E-4</v>
      </c>
      <c r="E41" s="2">
        <v>1.5044462691662401E-2</v>
      </c>
      <c r="G41" s="15" t="s">
        <v>530</v>
      </c>
      <c r="H41" s="12">
        <v>1.79640718562874E-2</v>
      </c>
      <c r="I41" s="2">
        <v>2.8052220189776298E-3</v>
      </c>
      <c r="J41" s="2">
        <v>5.0393209921753798E-5</v>
      </c>
      <c r="K41" s="2">
        <v>1.20498910144796E-2</v>
      </c>
      <c r="M41" s="15" t="s">
        <v>907</v>
      </c>
      <c r="N41" s="2">
        <v>7.8740157480314994E-3</v>
      </c>
      <c r="O41" s="2">
        <v>7.8740157480314994E-3</v>
      </c>
      <c r="P41" s="2">
        <v>6.2000124000248006E-5</v>
      </c>
      <c r="Q41" s="2">
        <v>7.7609137123987497E-3</v>
      </c>
    </row>
    <row r="42" spans="1:17" x14ac:dyDescent="0.35">
      <c r="A42" s="15" t="s">
        <v>939</v>
      </c>
      <c r="B42" s="2">
        <v>4.4217687074829898E-2</v>
      </c>
      <c r="C42" s="2">
        <v>6.4654409113790697E-3</v>
      </c>
      <c r="D42" s="2">
        <v>2.8588684302016302E-4</v>
      </c>
      <c r="E42" s="2">
        <v>1.4811781559141E-2</v>
      </c>
      <c r="G42" s="15" t="s">
        <v>621</v>
      </c>
      <c r="H42" s="12">
        <v>1.19760479041916E-2</v>
      </c>
      <c r="I42" s="2">
        <v>4.1574353948911303E-3</v>
      </c>
      <c r="J42" s="2">
        <v>4.9789645447797999E-5</v>
      </c>
      <c r="K42" s="2">
        <v>1.1905568274517799E-2</v>
      </c>
      <c r="M42" s="15" t="s">
        <v>546</v>
      </c>
      <c r="N42" s="2">
        <v>2.3622047244094498E-2</v>
      </c>
      <c r="O42" s="2">
        <v>2.3502724773230301E-3</v>
      </c>
      <c r="P42" s="2">
        <v>5.5518247495819499E-5</v>
      </c>
      <c r="Q42" s="2">
        <v>6.9495397828063998E-3</v>
      </c>
    </row>
    <row r="43" spans="1:17" x14ac:dyDescent="0.35">
      <c r="A43" s="15" t="s">
        <v>1170</v>
      </c>
      <c r="B43" s="2">
        <v>7.1428571428571397E-2</v>
      </c>
      <c r="C43" s="2">
        <v>3.7945803310711801E-3</v>
      </c>
      <c r="D43" s="2">
        <v>2.7104145221936999E-4</v>
      </c>
      <c r="E43" s="2">
        <v>1.4042642681050301E-2</v>
      </c>
      <c r="G43" s="15" t="s">
        <v>619</v>
      </c>
      <c r="H43" s="12">
        <v>1.19760479041916E-2</v>
      </c>
      <c r="I43" s="2">
        <v>3.69709999848779E-3</v>
      </c>
      <c r="J43" s="2">
        <v>4.4276646688476499E-5</v>
      </c>
      <c r="K43" s="2">
        <v>1.0587314598756101E-2</v>
      </c>
      <c r="M43" s="15" t="s">
        <v>562</v>
      </c>
      <c r="N43" s="2">
        <v>1.5748031496062999E-2</v>
      </c>
      <c r="O43" s="2">
        <v>3.23645436573816E-3</v>
      </c>
      <c r="P43" s="2">
        <v>5.0967785287215099E-5</v>
      </c>
      <c r="Q43" s="2">
        <v>6.3799321389189602E-3</v>
      </c>
    </row>
    <row r="44" spans="1:17" x14ac:dyDescent="0.35">
      <c r="A44" s="15" t="s">
        <v>647</v>
      </c>
      <c r="B44" s="2">
        <v>5.7823129251700703E-2</v>
      </c>
      <c r="C44" s="2">
        <v>4.2780376593131502E-3</v>
      </c>
      <c r="D44" s="2">
        <v>2.4736952451810798E-4</v>
      </c>
      <c r="E44" s="2">
        <v>1.28162014132716E-2</v>
      </c>
      <c r="G44" s="15" t="s">
        <v>564</v>
      </c>
      <c r="H44" s="12">
        <v>1.19760479041916E-2</v>
      </c>
      <c r="I44" s="2">
        <v>3.2135740012401702E-3</v>
      </c>
      <c r="J44" s="2">
        <v>3.8485916182517E-5</v>
      </c>
      <c r="K44" s="2">
        <v>9.2026504426250995E-3</v>
      </c>
      <c r="M44" s="15" t="s">
        <v>1222</v>
      </c>
      <c r="N44" s="2">
        <v>1.5748031496062999E-2</v>
      </c>
      <c r="O44" s="2">
        <v>2.51093216628162E-3</v>
      </c>
      <c r="P44" s="2">
        <v>3.9542238839080703E-5</v>
      </c>
      <c r="Q44" s="2">
        <v>4.9497304815703299E-3</v>
      </c>
    </row>
    <row r="45" spans="1:17" x14ac:dyDescent="0.35">
      <c r="A45" s="15" t="s">
        <v>904</v>
      </c>
      <c r="B45" s="2">
        <v>6.8027210884353706E-2</v>
      </c>
      <c r="C45" s="2">
        <v>3.1404368125747002E-3</v>
      </c>
      <c r="D45" s="2">
        <v>2.1363515731800701E-4</v>
      </c>
      <c r="E45" s="2">
        <v>1.1068425710391501E-2</v>
      </c>
      <c r="G45" s="15" t="s">
        <v>1010</v>
      </c>
      <c r="H45" s="12">
        <v>1.79640718562874E-2</v>
      </c>
      <c r="I45" s="2">
        <v>2.0587226245940499E-3</v>
      </c>
      <c r="J45" s="2">
        <v>3.6983041160372197E-5</v>
      </c>
      <c r="K45" s="2">
        <v>8.8432869439841692E-3</v>
      </c>
      <c r="M45" s="15" t="s">
        <v>455</v>
      </c>
      <c r="N45" s="2">
        <v>1.5748031496062999E-2</v>
      </c>
      <c r="O45" s="2">
        <v>2.41724958513164E-3</v>
      </c>
      <c r="P45" s="2">
        <v>3.8066922600498201E-5</v>
      </c>
      <c r="Q45" s="2">
        <v>4.7650566246907299E-3</v>
      </c>
    </row>
    <row r="46" spans="1:17" x14ac:dyDescent="0.35">
      <c r="A46" s="15" t="s">
        <v>443</v>
      </c>
      <c r="B46" s="2">
        <v>6.4625850340136098E-2</v>
      </c>
      <c r="C46" s="2">
        <v>3.20058078103273E-3</v>
      </c>
      <c r="D46" s="2">
        <v>2.06840254556537E-4</v>
      </c>
      <c r="E46" s="2">
        <v>1.07163821733219E-2</v>
      </c>
      <c r="G46" s="15" t="s">
        <v>604</v>
      </c>
      <c r="H46" s="12">
        <v>1.19760479041916E-2</v>
      </c>
      <c r="I46" s="2">
        <v>2.4364355003097899E-3</v>
      </c>
      <c r="J46" s="2">
        <v>2.9178868267183199E-5</v>
      </c>
      <c r="K46" s="2">
        <v>6.97717377185046E-3</v>
      </c>
      <c r="M46" s="15" t="s">
        <v>830</v>
      </c>
      <c r="N46" s="2">
        <v>2.3622047244094498E-2</v>
      </c>
      <c r="O46" s="2">
        <v>1.5254631888942799E-3</v>
      </c>
      <c r="P46" s="2">
        <v>3.60345635171877E-5</v>
      </c>
      <c r="Q46" s="2">
        <v>4.5106544967511196E-3</v>
      </c>
    </row>
    <row r="47" spans="1:17" x14ac:dyDescent="0.35">
      <c r="A47" s="15" t="s">
        <v>837</v>
      </c>
      <c r="B47" s="2">
        <v>5.7823129251700703E-2</v>
      </c>
      <c r="C47" s="2">
        <v>3.0555635397279202E-3</v>
      </c>
      <c r="D47" s="2">
        <v>1.76682245494472E-4</v>
      </c>
      <c r="E47" s="2">
        <v>9.1538973881986792E-3</v>
      </c>
      <c r="G47" s="15" t="s">
        <v>490</v>
      </c>
      <c r="H47" s="12">
        <v>1.79640718562874E-2</v>
      </c>
      <c r="I47" s="2">
        <v>1.6234651931300299E-3</v>
      </c>
      <c r="J47" s="2">
        <v>2.9164045385569401E-5</v>
      </c>
      <c r="K47" s="2">
        <v>6.97362936362079E-3</v>
      </c>
      <c r="M47" s="15" t="s">
        <v>647</v>
      </c>
      <c r="N47" s="2">
        <v>1.5748031496062999E-2</v>
      </c>
      <c r="O47" s="2">
        <v>2.1921215300704298E-3</v>
      </c>
      <c r="P47" s="2">
        <v>3.4521598898746802E-5</v>
      </c>
      <c r="Q47" s="2">
        <v>4.3212679746598998E-3</v>
      </c>
    </row>
    <row r="48" spans="1:17" x14ac:dyDescent="0.35">
      <c r="A48" s="15" t="s">
        <v>543</v>
      </c>
      <c r="B48" s="2">
        <v>3.4013605442176902E-2</v>
      </c>
      <c r="C48" s="2">
        <v>4.9909586454814601E-3</v>
      </c>
      <c r="D48" s="2">
        <v>1.6976049814562799E-4</v>
      </c>
      <c r="E48" s="2">
        <v>8.7952820400575803E-3</v>
      </c>
      <c r="G48" s="15" t="s">
        <v>690</v>
      </c>
      <c r="H48" s="12">
        <v>1.19760479041916E-2</v>
      </c>
      <c r="I48" s="2">
        <v>2.38521730071225E-3</v>
      </c>
      <c r="J48" s="2">
        <v>2.8565476655236499E-5</v>
      </c>
      <c r="K48" s="2">
        <v>6.8305011926551697E-3</v>
      </c>
      <c r="M48" s="15" t="s">
        <v>984</v>
      </c>
      <c r="N48" s="2">
        <v>2.3622047244094498E-2</v>
      </c>
      <c r="O48" s="2">
        <v>1.3803987509349699E-3</v>
      </c>
      <c r="P48" s="2">
        <v>3.2607844510274999E-5</v>
      </c>
      <c r="Q48" s="2">
        <v>4.0817122815842597E-3</v>
      </c>
    </row>
    <row r="49" spans="1:17" x14ac:dyDescent="0.35">
      <c r="A49" s="15" t="s">
        <v>518</v>
      </c>
      <c r="B49" s="2">
        <v>4.7619047619047603E-2</v>
      </c>
      <c r="C49" s="2">
        <v>3.1185151207709801E-3</v>
      </c>
      <c r="D49" s="2">
        <v>1.4850072003671399E-4</v>
      </c>
      <c r="E49" s="2">
        <v>7.6938141095350097E-3</v>
      </c>
      <c r="G49" s="15" t="s">
        <v>505</v>
      </c>
      <c r="H49" s="12">
        <v>1.79640718562874E-2</v>
      </c>
      <c r="I49" s="2">
        <v>1.56871894171371E-3</v>
      </c>
      <c r="J49" s="2">
        <v>2.81805797912643E-5</v>
      </c>
      <c r="K49" s="2">
        <v>6.7384656729912902E-3</v>
      </c>
      <c r="M49" s="15" t="s">
        <v>1202</v>
      </c>
      <c r="N49" s="2">
        <v>1.5748031496062999E-2</v>
      </c>
      <c r="O49" s="2">
        <v>1.94513352135206E-3</v>
      </c>
      <c r="P49" s="2">
        <v>3.0632023958300202E-5</v>
      </c>
      <c r="Q49" s="2">
        <v>3.8343874082501501E-3</v>
      </c>
    </row>
    <row r="50" spans="1:17" x14ac:dyDescent="0.35">
      <c r="A50" s="15" t="s">
        <v>606</v>
      </c>
      <c r="B50" s="2">
        <v>5.10204081632653E-2</v>
      </c>
      <c r="C50" s="2">
        <v>2.90189090000296E-3</v>
      </c>
      <c r="D50" s="2">
        <v>1.4805565816341601E-4</v>
      </c>
      <c r="E50" s="2">
        <v>7.6707554784418803E-3</v>
      </c>
      <c r="G50" s="15" t="s">
        <v>627</v>
      </c>
      <c r="H50" s="12">
        <v>1.19760479041916E-2</v>
      </c>
      <c r="I50" s="2">
        <v>2.29817319386473E-3</v>
      </c>
      <c r="J50" s="2">
        <v>2.7523032261853098E-5</v>
      </c>
      <c r="K50" s="2">
        <v>6.5812346476498002E-3</v>
      </c>
      <c r="M50" s="15" t="s">
        <v>936</v>
      </c>
      <c r="N50" s="2">
        <v>7.8740157480314994E-3</v>
      </c>
      <c r="O50" s="2">
        <v>3.2106976912994298E-3</v>
      </c>
      <c r="P50" s="2">
        <v>2.5281084183460002E-5</v>
      </c>
      <c r="Q50" s="2">
        <v>3.1645793628241399E-3</v>
      </c>
    </row>
    <row r="51" spans="1:17" x14ac:dyDescent="0.35">
      <c r="A51" s="15" t="s">
        <v>530</v>
      </c>
      <c r="B51" s="2">
        <v>5.4421768707482998E-2</v>
      </c>
      <c r="C51" s="2">
        <v>2.7025618415612101E-3</v>
      </c>
      <c r="D51" s="2">
        <v>1.4707819545911401E-4</v>
      </c>
      <c r="E51" s="2">
        <v>7.6201131896768996E-3</v>
      </c>
      <c r="G51" s="15" t="s">
        <v>1197</v>
      </c>
      <c r="H51" s="12">
        <v>1.79640718562874E-2</v>
      </c>
      <c r="I51" s="2">
        <v>1.4287542665098101E-3</v>
      </c>
      <c r="J51" s="2">
        <v>2.5666244308559499E-5</v>
      </c>
      <c r="K51" s="2">
        <v>6.1372444253772604E-3</v>
      </c>
      <c r="M51" s="15" t="s">
        <v>819</v>
      </c>
      <c r="N51" s="2">
        <v>1.5748031496062999E-2</v>
      </c>
      <c r="O51" s="2">
        <v>1.56863969865836E-3</v>
      </c>
      <c r="P51" s="2">
        <v>2.47029873804467E-5</v>
      </c>
      <c r="Q51" s="2">
        <v>3.09221564617121E-3</v>
      </c>
    </row>
    <row r="52" spans="1:17" x14ac:dyDescent="0.35">
      <c r="A52" s="15" t="s">
        <v>452</v>
      </c>
      <c r="B52" s="2">
        <v>5.10204081632653E-2</v>
      </c>
      <c r="C52" s="2">
        <v>2.8215984380276699E-3</v>
      </c>
      <c r="D52" s="2">
        <v>1.4395910398100399E-4</v>
      </c>
      <c r="E52" s="2">
        <v>7.4585132323347399E-3</v>
      </c>
      <c r="G52" s="15" t="s">
        <v>521</v>
      </c>
      <c r="H52" s="12">
        <v>5.9880239520958096E-3</v>
      </c>
      <c r="I52" s="2">
        <v>3.9316615931107102E-3</v>
      </c>
      <c r="J52" s="2">
        <v>2.3542883791082099E-5</v>
      </c>
      <c r="K52" s="2">
        <v>5.6295120769164399E-3</v>
      </c>
      <c r="M52" s="15" t="s">
        <v>490</v>
      </c>
      <c r="N52" s="2">
        <v>7.8740157480314994E-3</v>
      </c>
      <c r="O52" s="2">
        <v>3.0469244366882098E-3</v>
      </c>
      <c r="P52" s="2">
        <v>2.3991530997545001E-5</v>
      </c>
      <c r="Q52" s="2">
        <v>3.0031585404497198E-3</v>
      </c>
    </row>
    <row r="53" spans="1:17" x14ac:dyDescent="0.35">
      <c r="A53" s="15" t="s">
        <v>1059</v>
      </c>
      <c r="B53" s="2">
        <v>4.4217687074829898E-2</v>
      </c>
      <c r="C53" s="2">
        <v>3.2465867626736001E-3</v>
      </c>
      <c r="D53" s="2">
        <v>1.43556557533187E-4</v>
      </c>
      <c r="E53" s="2">
        <v>7.4376573230893698E-3</v>
      </c>
      <c r="G53" s="15" t="s">
        <v>1023</v>
      </c>
      <c r="H53" s="12">
        <v>1.19760479041916E-2</v>
      </c>
      <c r="I53" s="2">
        <v>1.79668934780047E-3</v>
      </c>
      <c r="J53" s="2">
        <v>2.1517237698209302E-5</v>
      </c>
      <c r="K53" s="2">
        <v>5.14514494311162E-3</v>
      </c>
      <c r="M53" s="15" t="s">
        <v>614</v>
      </c>
      <c r="N53" s="2">
        <v>7.8740157480314994E-3</v>
      </c>
      <c r="O53" s="2">
        <v>2.63917985053613E-3</v>
      </c>
      <c r="P53" s="2">
        <v>2.0780943705008901E-5</v>
      </c>
      <c r="Q53" s="2">
        <v>2.6012707806220602E-3</v>
      </c>
    </row>
    <row r="54" spans="1:17" x14ac:dyDescent="0.35">
      <c r="A54" s="15" t="s">
        <v>650</v>
      </c>
      <c r="B54" s="2">
        <v>4.08163265306122E-2</v>
      </c>
      <c r="C54" s="2">
        <v>3.28840566475296E-3</v>
      </c>
      <c r="D54" s="2">
        <v>1.3422063937767201E-4</v>
      </c>
      <c r="E54" s="2">
        <v>6.95396391868967E-3</v>
      </c>
      <c r="G54" s="15" t="s">
        <v>1048</v>
      </c>
      <c r="H54" s="12">
        <v>1.19760479041916E-2</v>
      </c>
      <c r="I54" s="2">
        <v>1.31402186427243E-3</v>
      </c>
      <c r="J54" s="2">
        <v>1.57367887936818E-5</v>
      </c>
      <c r="K54" s="2">
        <v>3.7629392963096798E-3</v>
      </c>
      <c r="M54" s="15" t="s">
        <v>461</v>
      </c>
      <c r="N54" s="2">
        <v>7.8740157480314994E-3</v>
      </c>
      <c r="O54" s="2">
        <v>2.4367699110261301E-3</v>
      </c>
      <c r="P54" s="2">
        <v>1.9187164653749E-5</v>
      </c>
      <c r="Q54" s="2">
        <v>2.4017682490883002E-3</v>
      </c>
    </row>
    <row r="55" spans="1:17" x14ac:dyDescent="0.35">
      <c r="A55" s="15" t="s">
        <v>1064</v>
      </c>
      <c r="B55" s="2">
        <v>4.08163265306122E-2</v>
      </c>
      <c r="C55" s="2">
        <v>3.0911401477841699E-3</v>
      </c>
      <c r="D55" s="2">
        <v>1.26168985623844E-4</v>
      </c>
      <c r="E55" s="2">
        <v>6.5368081820644302E-3</v>
      </c>
      <c r="G55" s="15" t="s">
        <v>961</v>
      </c>
      <c r="H55" s="12">
        <v>5.9880239520958096E-3</v>
      </c>
      <c r="I55" s="2">
        <v>2.4647576254476201E-3</v>
      </c>
      <c r="J55" s="2">
        <v>1.4759027697291099E-5</v>
      </c>
      <c r="K55" s="2">
        <v>3.5291396501271901E-3</v>
      </c>
      <c r="M55" s="15" t="s">
        <v>463</v>
      </c>
      <c r="N55" s="2">
        <v>1.5748031496062999E-2</v>
      </c>
      <c r="O55" s="2">
        <v>1.2081877813317301E-3</v>
      </c>
      <c r="P55" s="2">
        <v>1.9026579233570498E-5</v>
      </c>
      <c r="Q55" s="2">
        <v>2.3816668442996698E-3</v>
      </c>
    </row>
    <row r="56" spans="1:17" x14ac:dyDescent="0.35">
      <c r="A56" s="15" t="s">
        <v>1222</v>
      </c>
      <c r="B56" s="2">
        <v>5.10204081632653E-2</v>
      </c>
      <c r="C56" s="2">
        <v>2.2044914464943899E-3</v>
      </c>
      <c r="D56" s="2">
        <v>1.12474053392571E-4</v>
      </c>
      <c r="E56" s="2">
        <v>5.82727449896821E-3</v>
      </c>
      <c r="G56" s="15" t="s">
        <v>1222</v>
      </c>
      <c r="H56" s="12">
        <v>1.19760479041916E-2</v>
      </c>
      <c r="I56" s="2">
        <v>1.2194741564800001E-3</v>
      </c>
      <c r="J56" s="2">
        <v>1.4604480915928101E-5</v>
      </c>
      <c r="K56" s="2">
        <v>3.4921848327032802E-3</v>
      </c>
      <c r="M56" s="15" t="s">
        <v>654</v>
      </c>
      <c r="N56" s="2">
        <v>7.8740157480314994E-3</v>
      </c>
      <c r="O56" s="2">
        <v>2.25928478165743E-3</v>
      </c>
      <c r="P56" s="2">
        <v>1.7789643950058501E-5</v>
      </c>
      <c r="Q56" s="2">
        <v>2.2268325087567201E-3</v>
      </c>
    </row>
    <row r="57" spans="1:17" x14ac:dyDescent="0.35">
      <c r="A57" s="15" t="s">
        <v>781</v>
      </c>
      <c r="B57" s="2">
        <v>4.4217687074829898E-2</v>
      </c>
      <c r="C57" s="2">
        <v>2.4368102876674799E-3</v>
      </c>
      <c r="D57" s="2">
        <v>1.0775011476080699E-4</v>
      </c>
      <c r="E57" s="2">
        <v>5.5825274991647003E-3</v>
      </c>
      <c r="G57" s="15" t="s">
        <v>486</v>
      </c>
      <c r="H57" s="12">
        <v>1.19760479041916E-2</v>
      </c>
      <c r="I57" s="2">
        <v>1.1977018874396799E-3</v>
      </c>
      <c r="J57" s="2">
        <v>1.4343735178918301E-5</v>
      </c>
      <c r="K57" s="2">
        <v>3.4298360020108801E-3</v>
      </c>
      <c r="M57" s="15" t="s">
        <v>657</v>
      </c>
      <c r="N57" s="2">
        <v>7.8740157480314994E-3</v>
      </c>
      <c r="O57" s="2">
        <v>2.1488995358758299E-3</v>
      </c>
      <c r="P57" s="2">
        <v>1.6920468786423899E-5</v>
      </c>
      <c r="Q57" s="2">
        <v>2.1180328320673501E-3</v>
      </c>
    </row>
    <row r="58" spans="1:17" x14ac:dyDescent="0.35">
      <c r="A58" s="15" t="s">
        <v>1167</v>
      </c>
      <c r="B58" s="2">
        <v>3.7414965986394599E-2</v>
      </c>
      <c r="C58" s="2">
        <v>2.6708401664222998E-3</v>
      </c>
      <c r="D58" s="2">
        <v>9.9929393981786795E-5</v>
      </c>
      <c r="E58" s="2">
        <v>5.1773363872193801E-3</v>
      </c>
      <c r="G58" s="15" t="s">
        <v>918</v>
      </c>
      <c r="H58" s="12">
        <v>5.9880239520958096E-3</v>
      </c>
      <c r="I58" s="2">
        <v>2.3759543750770198E-3</v>
      </c>
      <c r="J58" s="2">
        <v>1.4227271707048001E-5</v>
      </c>
      <c r="K58" s="2">
        <v>3.4019875647832401E-3</v>
      </c>
      <c r="M58" s="15" t="s">
        <v>520</v>
      </c>
      <c r="N58" s="2">
        <v>7.8740157480314994E-3</v>
      </c>
      <c r="O58" s="2">
        <v>2.1330321109699498E-3</v>
      </c>
      <c r="P58" s="2">
        <v>1.6795528432834299E-5</v>
      </c>
      <c r="Q58" s="2">
        <v>2.1023933261947198E-3</v>
      </c>
    </row>
    <row r="59" spans="1:17" x14ac:dyDescent="0.35">
      <c r="A59" s="15" t="s">
        <v>451</v>
      </c>
      <c r="B59" s="2">
        <v>4.7619047619047603E-2</v>
      </c>
      <c r="C59" s="2">
        <v>2.0757440833394699E-3</v>
      </c>
      <c r="D59" s="2">
        <v>9.8844956349498594E-5</v>
      </c>
      <c r="E59" s="2">
        <v>5.1211517333392704E-3</v>
      </c>
      <c r="G59" s="15" t="s">
        <v>455</v>
      </c>
      <c r="H59" s="12">
        <v>5.9880239520958096E-3</v>
      </c>
      <c r="I59" s="2">
        <v>2.3672359214292802E-3</v>
      </c>
      <c r="J59" s="2">
        <v>1.4175065397780099E-5</v>
      </c>
      <c r="K59" s="2">
        <v>3.3895041302506299E-3</v>
      </c>
      <c r="M59" s="15" t="s">
        <v>437</v>
      </c>
      <c r="N59" s="2">
        <v>7.8740157480314994E-3</v>
      </c>
      <c r="O59" s="2">
        <v>2.0538034225213398E-3</v>
      </c>
      <c r="P59" s="2">
        <v>1.6171680492293999E-5</v>
      </c>
      <c r="Q59" s="2">
        <v>2.0243026753410001E-3</v>
      </c>
    </row>
    <row r="60" spans="1:17" x14ac:dyDescent="0.35">
      <c r="A60" s="15" t="s">
        <v>447</v>
      </c>
      <c r="B60" s="2">
        <v>4.4217687074829898E-2</v>
      </c>
      <c r="C60" s="2">
        <v>2.2327667555908101E-3</v>
      </c>
      <c r="D60" s="2">
        <v>9.8727781709797497E-5</v>
      </c>
      <c r="E60" s="2">
        <v>5.1150809217230704E-3</v>
      </c>
      <c r="G60" s="15" t="s">
        <v>1040</v>
      </c>
      <c r="H60" s="12">
        <v>5.9880239520958096E-3</v>
      </c>
      <c r="I60" s="2">
        <v>2.2058446277023998E-3</v>
      </c>
      <c r="J60" s="2">
        <v>1.32086504652838E-5</v>
      </c>
      <c r="K60" s="2">
        <v>3.1584175487562598E-3</v>
      </c>
      <c r="M60" s="15" t="s">
        <v>564</v>
      </c>
      <c r="N60" s="2">
        <v>1.5748031496062999E-2</v>
      </c>
      <c r="O60" s="2">
        <v>9.2609605290153597E-4</v>
      </c>
      <c r="P60" s="2">
        <v>1.4584189809473001E-5</v>
      </c>
      <c r="Q60" s="2">
        <v>1.82558729521432E-3</v>
      </c>
    </row>
    <row r="61" spans="1:17" x14ac:dyDescent="0.35">
      <c r="A61" s="15" t="s">
        <v>622</v>
      </c>
      <c r="B61" s="2">
        <v>4.08163265306122E-2</v>
      </c>
      <c r="C61" s="2">
        <v>2.3679938840932202E-3</v>
      </c>
      <c r="D61" s="2">
        <v>9.6652811595641694E-5</v>
      </c>
      <c r="E61" s="2">
        <v>5.0075768346236399E-3</v>
      </c>
      <c r="G61" s="15" t="s">
        <v>944</v>
      </c>
      <c r="H61" s="12">
        <v>5.9880239520958096E-3</v>
      </c>
      <c r="I61" s="2">
        <v>2.20503448118419E-3</v>
      </c>
      <c r="J61" s="2">
        <v>1.32037992885281E-5</v>
      </c>
      <c r="K61" s="2">
        <v>3.15725754820679E-3</v>
      </c>
      <c r="M61" s="15" t="s">
        <v>530</v>
      </c>
      <c r="N61" s="2">
        <v>1.5748031496062999E-2</v>
      </c>
      <c r="O61" s="2">
        <v>8.96394571954811E-4</v>
      </c>
      <c r="P61" s="2">
        <v>1.4116449952044301E-5</v>
      </c>
      <c r="Q61" s="2">
        <v>1.76703759500179E-3</v>
      </c>
    </row>
    <row r="62" spans="1:17" x14ac:dyDescent="0.35">
      <c r="A62" s="15" t="s">
        <v>1145</v>
      </c>
      <c r="B62" s="2">
        <v>4.08163265306122E-2</v>
      </c>
      <c r="C62" s="2">
        <v>2.3302462099321899E-3</v>
      </c>
      <c r="D62" s="2">
        <v>9.5112090201313805E-5</v>
      </c>
      <c r="E62" s="2">
        <v>4.9277521442139798E-3</v>
      </c>
      <c r="G62" s="15" t="s">
        <v>716</v>
      </c>
      <c r="H62" s="12">
        <v>1.19760479041916E-2</v>
      </c>
      <c r="I62" s="2">
        <v>1.06083435674455E-3</v>
      </c>
      <c r="J62" s="2">
        <v>1.2704603074785E-5</v>
      </c>
      <c r="K62" s="2">
        <v>3.0378910704653601E-3</v>
      </c>
      <c r="M62" s="15" t="s">
        <v>1024</v>
      </c>
      <c r="N62" s="2">
        <v>7.8740157480314994E-3</v>
      </c>
      <c r="O62" s="2">
        <v>1.7439682639624799E-3</v>
      </c>
      <c r="P62" s="2">
        <v>1.37320335745077E-5</v>
      </c>
      <c r="Q62" s="2">
        <v>1.71891797614938E-3</v>
      </c>
    </row>
    <row r="63" spans="1:17" x14ac:dyDescent="0.35">
      <c r="A63" s="15" t="s">
        <v>488</v>
      </c>
      <c r="B63" s="2">
        <v>2.3809523809523801E-2</v>
      </c>
      <c r="C63" s="2">
        <v>3.5755588688525298E-3</v>
      </c>
      <c r="D63" s="2">
        <v>8.5132354020298303E-5</v>
      </c>
      <c r="E63" s="2">
        <v>4.4107025634445999E-3</v>
      </c>
      <c r="G63" s="15" t="s">
        <v>615</v>
      </c>
      <c r="H63" s="12">
        <v>1.19760479041916E-2</v>
      </c>
      <c r="I63" s="2">
        <v>1.03928573895316E-3</v>
      </c>
      <c r="J63" s="2">
        <v>1.24465357958462E-5</v>
      </c>
      <c r="K63" s="2">
        <v>2.9761827055796099E-3</v>
      </c>
      <c r="M63" s="15" t="s">
        <v>446</v>
      </c>
      <c r="N63" s="2">
        <v>1.5748031496062999E-2</v>
      </c>
      <c r="O63" s="2">
        <v>8.5866857611901701E-4</v>
      </c>
      <c r="P63" s="2">
        <v>1.35223397814018E-5</v>
      </c>
      <c r="Q63" s="2">
        <v>1.69266939260923E-3</v>
      </c>
    </row>
    <row r="64" spans="1:17" x14ac:dyDescent="0.35">
      <c r="A64" s="15" t="s">
        <v>700</v>
      </c>
      <c r="B64" s="2">
        <v>3.4013605442176902E-2</v>
      </c>
      <c r="C64" s="2">
        <v>2.47713709299692E-3</v>
      </c>
      <c r="D64" s="2">
        <v>8.4256363707378303E-5</v>
      </c>
      <c r="E64" s="2">
        <v>4.3653175536770101E-3</v>
      </c>
      <c r="G64" s="15" t="s">
        <v>1138</v>
      </c>
      <c r="H64" s="12">
        <v>1.19760479041916E-2</v>
      </c>
      <c r="I64" s="2">
        <v>9.9767553068232291E-4</v>
      </c>
      <c r="J64" s="2">
        <v>1.1948209948291299E-5</v>
      </c>
      <c r="K64" s="2">
        <v>2.8570243474980599E-3</v>
      </c>
      <c r="M64" s="15" t="s">
        <v>511</v>
      </c>
      <c r="N64" s="2">
        <v>7.8740157480314994E-3</v>
      </c>
      <c r="O64" s="2">
        <v>1.6385821813134601E-3</v>
      </c>
      <c r="P64" s="2">
        <v>1.2902221900106E-5</v>
      </c>
      <c r="Q64" s="2">
        <v>1.6150456548206899E-3</v>
      </c>
    </row>
    <row r="65" spans="1:17" x14ac:dyDescent="0.35">
      <c r="A65" s="15" t="s">
        <v>747</v>
      </c>
      <c r="B65" s="2">
        <v>3.7414965986394599E-2</v>
      </c>
      <c r="C65" s="2">
        <v>2.23899114933063E-3</v>
      </c>
      <c r="D65" s="2">
        <v>8.3771777696043897E-5</v>
      </c>
      <c r="E65" s="2">
        <v>4.3402111791734704E-3</v>
      </c>
      <c r="G65" s="15" t="s">
        <v>449</v>
      </c>
      <c r="H65" s="12">
        <v>5.9880239520958096E-3</v>
      </c>
      <c r="I65" s="2">
        <v>1.9846513661833298E-3</v>
      </c>
      <c r="J65" s="2">
        <v>1.1884139917265399E-5</v>
      </c>
      <c r="K65" s="2">
        <v>2.8417040912104602E-3</v>
      </c>
      <c r="M65" s="15" t="s">
        <v>572</v>
      </c>
      <c r="N65" s="2">
        <v>7.8740157480314994E-3</v>
      </c>
      <c r="O65" s="2">
        <v>1.5968110309987E-3</v>
      </c>
      <c r="P65" s="2">
        <v>1.25733152047142E-5</v>
      </c>
      <c r="Q65" s="2">
        <v>1.5738745035766E-3</v>
      </c>
    </row>
    <row r="66" spans="1:17" x14ac:dyDescent="0.35">
      <c r="A66" s="15" t="s">
        <v>742</v>
      </c>
      <c r="B66" s="2">
        <v>3.7414965986394599E-2</v>
      </c>
      <c r="C66" s="2">
        <v>1.9842699521102599E-3</v>
      </c>
      <c r="D66" s="2">
        <v>7.4241392766029996E-5</v>
      </c>
      <c r="E66" s="2">
        <v>3.8464424619193498E-3</v>
      </c>
      <c r="G66" s="15" t="s">
        <v>488</v>
      </c>
      <c r="H66" s="12">
        <v>1.19760479041916E-2</v>
      </c>
      <c r="I66" s="2">
        <v>9.8185992835983591E-4</v>
      </c>
      <c r="J66" s="2">
        <v>1.1758801537243501E-5</v>
      </c>
      <c r="K66" s="2">
        <v>2.8117335094289E-3</v>
      </c>
      <c r="M66" s="15" t="s">
        <v>656</v>
      </c>
      <c r="N66" s="2">
        <v>7.8740157480314994E-3</v>
      </c>
      <c r="O66" s="2">
        <v>1.57281237311376E-3</v>
      </c>
      <c r="P66" s="2">
        <v>1.23843493945966E-5</v>
      </c>
      <c r="Q66" s="2">
        <v>1.5502205614181901E-3</v>
      </c>
    </row>
    <row r="67" spans="1:17" x14ac:dyDescent="0.35">
      <c r="A67" s="15" t="s">
        <v>594</v>
      </c>
      <c r="B67" s="2">
        <v>3.06122448979592E-2</v>
      </c>
      <c r="C67" s="2">
        <v>2.3826433530923599E-3</v>
      </c>
      <c r="D67" s="2">
        <v>7.2938061829357998E-5</v>
      </c>
      <c r="E67" s="2">
        <v>3.7789169580195602E-3</v>
      </c>
      <c r="G67" s="15" t="s">
        <v>586</v>
      </c>
      <c r="H67" s="12">
        <v>1.19760479041916E-2</v>
      </c>
      <c r="I67" s="2">
        <v>9.5368286409382001E-4</v>
      </c>
      <c r="J67" s="2">
        <v>1.14213516657942E-5</v>
      </c>
      <c r="K67" s="2">
        <v>2.73104338907086E-3</v>
      </c>
      <c r="M67" s="15" t="s">
        <v>857</v>
      </c>
      <c r="N67" s="2">
        <v>1.5748031496062999E-2</v>
      </c>
      <c r="O67" s="2">
        <v>7.3018070109026297E-4</v>
      </c>
      <c r="P67" s="2">
        <v>1.14989086785868E-5</v>
      </c>
      <c r="Q67" s="2">
        <v>1.4393848315675699E-3</v>
      </c>
    </row>
    <row r="68" spans="1:17" x14ac:dyDescent="0.35">
      <c r="A68" s="15" t="s">
        <v>506</v>
      </c>
      <c r="B68" s="2">
        <v>3.06122448979592E-2</v>
      </c>
      <c r="C68" s="2">
        <v>2.2170602021845502E-3</v>
      </c>
      <c r="D68" s="2">
        <v>6.7869189862792396E-5</v>
      </c>
      <c r="E68" s="2">
        <v>3.5162989811764302E-3</v>
      </c>
      <c r="G68" s="15" t="s">
        <v>776</v>
      </c>
      <c r="H68" s="12">
        <v>1.19760479041916E-2</v>
      </c>
      <c r="I68" s="2">
        <v>8.5116024475520699E-4</v>
      </c>
      <c r="J68" s="2">
        <v>1.01935358653318E-5</v>
      </c>
      <c r="K68" s="2">
        <v>2.43745132370331E-3</v>
      </c>
      <c r="M68" s="15" t="s">
        <v>540</v>
      </c>
      <c r="N68" s="2">
        <v>7.8740157480314994E-3</v>
      </c>
      <c r="O68" s="2">
        <v>1.3684467044229199E-3</v>
      </c>
      <c r="P68" s="2">
        <v>1.07751709009679E-5</v>
      </c>
      <c r="Q68" s="2">
        <v>1.34879039271643E-3</v>
      </c>
    </row>
    <row r="69" spans="1:17" x14ac:dyDescent="0.35">
      <c r="A69" s="15" t="s">
        <v>461</v>
      </c>
      <c r="B69" s="2">
        <v>3.06122448979592E-2</v>
      </c>
      <c r="C69" s="2">
        <v>2.2144718427404599E-3</v>
      </c>
      <c r="D69" s="2">
        <v>6.7789954369605802E-5</v>
      </c>
      <c r="E69" s="2">
        <v>3.5121937946473399E-3</v>
      </c>
      <c r="G69" s="15" t="s">
        <v>585</v>
      </c>
      <c r="H69" s="12">
        <v>5.9880239520958096E-3</v>
      </c>
      <c r="I69" s="2">
        <v>1.62533310503471E-3</v>
      </c>
      <c r="J69" s="2">
        <v>9.73253356308211E-6</v>
      </c>
      <c r="K69" s="2">
        <v>2.3272176730158799E-3</v>
      </c>
      <c r="M69" s="15" t="s">
        <v>818</v>
      </c>
      <c r="N69" s="2">
        <v>1.5748031496062999E-2</v>
      </c>
      <c r="O69" s="2">
        <v>6.3993748162422296E-4</v>
      </c>
      <c r="P69" s="2">
        <v>1.00777556161295E-5</v>
      </c>
      <c r="Q69" s="2">
        <v>1.2614908923587E-3</v>
      </c>
    </row>
    <row r="70" spans="1:17" x14ac:dyDescent="0.35">
      <c r="A70" s="15" t="s">
        <v>723</v>
      </c>
      <c r="B70" s="2">
        <v>3.4013605442176902E-2</v>
      </c>
      <c r="C70" s="2">
        <v>1.8901422190912001E-3</v>
      </c>
      <c r="D70" s="2">
        <v>6.4290551669768904E-5</v>
      </c>
      <c r="E70" s="2">
        <v>3.3308899338964099E-3</v>
      </c>
      <c r="G70" s="15" t="s">
        <v>527</v>
      </c>
      <c r="H70" s="12">
        <v>5.9880239520958096E-3</v>
      </c>
      <c r="I70" s="2">
        <v>1.61901024097556E-3</v>
      </c>
      <c r="J70" s="2">
        <v>9.69467210165008E-6</v>
      </c>
      <c r="K70" s="2">
        <v>2.31816434054086E-3</v>
      </c>
      <c r="M70" s="15" t="s">
        <v>687</v>
      </c>
      <c r="N70" s="2">
        <v>7.8740157480314994E-3</v>
      </c>
      <c r="O70" s="2">
        <v>1.2660112375305901E-3</v>
      </c>
      <c r="P70" s="2">
        <v>9.9685924215007092E-6</v>
      </c>
      <c r="Q70" s="2">
        <v>1.2478263046220601E-3</v>
      </c>
    </row>
    <row r="71" spans="1:17" x14ac:dyDescent="0.35">
      <c r="A71" s="15" t="s">
        <v>520</v>
      </c>
      <c r="B71" s="2">
        <v>3.4013605442176902E-2</v>
      </c>
      <c r="C71" s="2">
        <v>1.7523834541611899E-3</v>
      </c>
      <c r="D71" s="2">
        <v>5.96048793932377E-5</v>
      </c>
      <c r="E71" s="2">
        <v>3.0881255118456602E-3</v>
      </c>
      <c r="G71" s="15" t="s">
        <v>479</v>
      </c>
      <c r="H71" s="12">
        <v>1.19760479041916E-2</v>
      </c>
      <c r="I71" s="2">
        <v>7.2282815797137796E-4</v>
      </c>
      <c r="J71" s="2">
        <v>8.6566246463638101E-6</v>
      </c>
      <c r="K71" s="2">
        <v>2.0699491797388499E-3</v>
      </c>
      <c r="M71" s="15" t="s">
        <v>541</v>
      </c>
      <c r="N71" s="2">
        <v>1.5748031496062999E-2</v>
      </c>
      <c r="O71" s="2">
        <v>5.7981866841676395E-4</v>
      </c>
      <c r="P71" s="2">
        <v>9.1310026522325099E-6</v>
      </c>
      <c r="Q71" s="2">
        <v>1.14298035422279E-3</v>
      </c>
    </row>
    <row r="72" spans="1:17" x14ac:dyDescent="0.35">
      <c r="A72" s="15" t="s">
        <v>535</v>
      </c>
      <c r="B72" s="2">
        <v>3.06122448979592E-2</v>
      </c>
      <c r="C72" s="2">
        <v>1.91240287947743E-3</v>
      </c>
      <c r="D72" s="2">
        <v>5.8542945290125401E-5</v>
      </c>
      <c r="E72" s="2">
        <v>3.0331067645702099E-3</v>
      </c>
      <c r="G72" s="15" t="s">
        <v>1178</v>
      </c>
      <c r="H72" s="12">
        <v>1.19760479041916E-2</v>
      </c>
      <c r="I72" s="2">
        <v>7.2128824005192403E-4</v>
      </c>
      <c r="J72" s="2">
        <v>8.6381825155918998E-6</v>
      </c>
      <c r="K72" s="2">
        <v>2.0655393462271302E-3</v>
      </c>
      <c r="M72" s="15" t="s">
        <v>869</v>
      </c>
      <c r="N72" s="2">
        <v>1.5748031496062999E-2</v>
      </c>
      <c r="O72" s="2">
        <v>5.3135805621712905E-4</v>
      </c>
      <c r="P72" s="2">
        <v>8.3678434049941592E-6</v>
      </c>
      <c r="Q72" s="2">
        <v>1.0474513022710201E-3</v>
      </c>
    </row>
    <row r="73" spans="1:17" x14ac:dyDescent="0.35">
      <c r="A73" s="15" t="s">
        <v>487</v>
      </c>
      <c r="B73" s="2">
        <v>4.08163265306122E-2</v>
      </c>
      <c r="C73" s="2">
        <v>1.4274703978833299E-3</v>
      </c>
      <c r="D73" s="2">
        <v>5.82640978727891E-5</v>
      </c>
      <c r="E73" s="2">
        <v>3.0186596952672599E-3</v>
      </c>
      <c r="G73" s="15" t="s">
        <v>574</v>
      </c>
      <c r="H73" s="12">
        <v>1.19760479041916E-2</v>
      </c>
      <c r="I73" s="2">
        <v>7.1910164112283905E-4</v>
      </c>
      <c r="J73" s="2">
        <v>8.6119957020699308E-6</v>
      </c>
      <c r="K73" s="2">
        <v>2.05927762466888E-3</v>
      </c>
      <c r="M73" s="15" t="s">
        <v>601</v>
      </c>
      <c r="N73" s="2">
        <v>7.8740157480314994E-3</v>
      </c>
      <c r="O73" s="2">
        <v>9.8746551090608706E-4</v>
      </c>
      <c r="P73" s="2">
        <v>7.7753189835124904E-6</v>
      </c>
      <c r="Q73" s="2">
        <v>9.7328159726220995E-4</v>
      </c>
    </row>
    <row r="74" spans="1:17" x14ac:dyDescent="0.35">
      <c r="A74" s="15" t="s">
        <v>505</v>
      </c>
      <c r="B74" s="2">
        <v>3.7414965986394599E-2</v>
      </c>
      <c r="C74" s="2">
        <v>1.54037811985282E-3</v>
      </c>
      <c r="D74" s="2">
        <v>5.76331949604796E-5</v>
      </c>
      <c r="E74" s="2">
        <v>2.9859726501992299E-3</v>
      </c>
      <c r="G74" s="15" t="s">
        <v>491</v>
      </c>
      <c r="H74" s="12">
        <v>1.19760479041916E-2</v>
      </c>
      <c r="I74" s="2">
        <v>6.2771085937386999E-4</v>
      </c>
      <c r="J74" s="2">
        <v>7.5174953218427502E-6</v>
      </c>
      <c r="K74" s="2">
        <v>1.79756358983121E-3</v>
      </c>
      <c r="M74" s="15" t="s">
        <v>983</v>
      </c>
      <c r="N74" s="2">
        <v>1.5748031496062999E-2</v>
      </c>
      <c r="O74" s="2">
        <v>4.82377312111591E-4</v>
      </c>
      <c r="P74" s="2">
        <v>7.5964931041195498E-6</v>
      </c>
      <c r="Q74" s="2">
        <v>9.5089692881369296E-4</v>
      </c>
    </row>
    <row r="75" spans="1:17" x14ac:dyDescent="0.35">
      <c r="A75" s="15" t="s">
        <v>971</v>
      </c>
      <c r="B75" s="2">
        <v>2.7210884353741499E-2</v>
      </c>
      <c r="C75" s="2">
        <v>2.0840673084534501E-3</v>
      </c>
      <c r="D75" s="2">
        <v>5.6709314515740101E-5</v>
      </c>
      <c r="E75" s="2">
        <v>2.93810645534508E-3</v>
      </c>
      <c r="G75" s="15" t="s">
        <v>451</v>
      </c>
      <c r="H75" s="12">
        <v>5.9880239520958096E-3</v>
      </c>
      <c r="I75" s="2">
        <v>1.1308498318113201E-3</v>
      </c>
      <c r="J75" s="2">
        <v>6.7715558791097198E-6</v>
      </c>
      <c r="K75" s="2">
        <v>1.61919652406399E-3</v>
      </c>
      <c r="M75" s="15" t="s">
        <v>674</v>
      </c>
      <c r="N75" s="2">
        <v>7.8740157480314994E-3</v>
      </c>
      <c r="O75" s="2">
        <v>7.5125523274883598E-4</v>
      </c>
      <c r="P75" s="2">
        <v>5.9153955334554004E-6</v>
      </c>
      <c r="Q75" s="2">
        <v>7.4046423374367299E-4</v>
      </c>
    </row>
    <row r="76" spans="1:17" x14ac:dyDescent="0.35">
      <c r="A76" s="15" t="s">
        <v>979</v>
      </c>
      <c r="B76" s="2">
        <v>2.7210884353741499E-2</v>
      </c>
      <c r="C76" s="2">
        <v>1.9194158940403199E-3</v>
      </c>
      <c r="D76" s="2">
        <v>5.2229003919464401E-5</v>
      </c>
      <c r="E76" s="2">
        <v>2.70598181061471E-3</v>
      </c>
      <c r="G76" s="15" t="s">
        <v>775</v>
      </c>
      <c r="H76" s="12">
        <v>5.9880239520958096E-3</v>
      </c>
      <c r="I76" s="2">
        <v>1.0226387676755E-3</v>
      </c>
      <c r="J76" s="2">
        <v>6.1235854351826202E-6</v>
      </c>
      <c r="K76" s="2">
        <v>1.46425554606221E-3</v>
      </c>
      <c r="M76" s="15" t="s">
        <v>469</v>
      </c>
      <c r="N76" s="2">
        <v>7.8740157480314994E-3</v>
      </c>
      <c r="O76" s="2">
        <v>7.0226511872994405E-4</v>
      </c>
      <c r="P76" s="2">
        <v>5.5296466041727901E-6</v>
      </c>
      <c r="Q76" s="2">
        <v>6.9217781169070096E-4</v>
      </c>
    </row>
    <row r="77" spans="1:17" x14ac:dyDescent="0.35">
      <c r="A77" s="15" t="s">
        <v>1111</v>
      </c>
      <c r="B77" s="2">
        <v>2.7210884353741499E-2</v>
      </c>
      <c r="C77" s="2">
        <v>1.8148708139419699E-3</v>
      </c>
      <c r="D77" s="2">
        <v>4.9384239835155703E-5</v>
      </c>
      <c r="E77" s="2">
        <v>2.5585947404056101E-3</v>
      </c>
      <c r="G77" s="15" t="s">
        <v>1080</v>
      </c>
      <c r="H77" s="12">
        <v>5.9880239520958096E-3</v>
      </c>
      <c r="I77" s="2">
        <v>9.77116719402599E-4</v>
      </c>
      <c r="J77" s="2">
        <v>5.8509983197760396E-6</v>
      </c>
      <c r="K77" s="2">
        <v>1.3990752363002301E-3</v>
      </c>
      <c r="M77" s="15" t="s">
        <v>622</v>
      </c>
      <c r="N77" s="2">
        <v>7.8740157480314994E-3</v>
      </c>
      <c r="O77" s="2">
        <v>7.0089969596977297E-4</v>
      </c>
      <c r="P77" s="2">
        <v>5.5188952438564803E-6</v>
      </c>
      <c r="Q77" s="2">
        <v>6.9083200180642703E-4</v>
      </c>
    </row>
    <row r="78" spans="1:17" x14ac:dyDescent="0.35">
      <c r="A78" s="15" t="s">
        <v>500</v>
      </c>
      <c r="B78" s="2">
        <v>2.7210884353741499E-2</v>
      </c>
      <c r="C78" s="2">
        <v>1.79622150498431E-3</v>
      </c>
      <c r="D78" s="2">
        <v>4.8876775645831598E-5</v>
      </c>
      <c r="E78" s="2">
        <v>2.5323030487630401E-3</v>
      </c>
      <c r="G78" s="15" t="s">
        <v>728</v>
      </c>
      <c r="H78" s="12">
        <v>5.9880239520958096E-3</v>
      </c>
      <c r="I78" s="2">
        <v>7.9505856247971305E-4</v>
      </c>
      <c r="J78" s="2">
        <v>4.7608297154473796E-6</v>
      </c>
      <c r="K78" s="2">
        <v>1.1383970042533899E-3</v>
      </c>
      <c r="M78" s="15" t="s">
        <v>626</v>
      </c>
      <c r="N78" s="2">
        <v>7.8740157480314994E-3</v>
      </c>
      <c r="O78" s="2">
        <v>6.2120375554934203E-4</v>
      </c>
      <c r="P78" s="2">
        <v>4.8913681539318297E-6</v>
      </c>
      <c r="Q78" s="2">
        <v>6.1228081056883404E-4</v>
      </c>
    </row>
    <row r="79" spans="1:17" x14ac:dyDescent="0.35">
      <c r="A79" s="15" t="s">
        <v>668</v>
      </c>
      <c r="B79" s="2">
        <v>2.04081632653061E-2</v>
      </c>
      <c r="C79" s="2">
        <v>2.3806597978920799E-3</v>
      </c>
      <c r="D79" s="2">
        <v>4.8584893834532303E-5</v>
      </c>
      <c r="E79" s="2">
        <v>2.5171806682282101E-3</v>
      </c>
      <c r="G79" s="15" t="s">
        <v>669</v>
      </c>
      <c r="H79" s="12">
        <v>5.9880239520958096E-3</v>
      </c>
      <c r="I79" s="2">
        <v>7.9132147667428695E-4</v>
      </c>
      <c r="J79" s="2">
        <v>4.7384519561334596E-6</v>
      </c>
      <c r="K79" s="2">
        <v>1.1330460936585E-3</v>
      </c>
      <c r="M79" s="15" t="s">
        <v>508</v>
      </c>
      <c r="N79" s="2">
        <v>7.8740157480314994E-3</v>
      </c>
      <c r="O79" s="2">
        <v>6.16683674435213E-4</v>
      </c>
      <c r="P79" s="2">
        <v>4.8557769640568004E-6</v>
      </c>
      <c r="Q79" s="2">
        <v>6.0782565571236005E-4</v>
      </c>
    </row>
    <row r="80" spans="1:17" x14ac:dyDescent="0.35">
      <c r="A80" s="15" t="s">
        <v>482</v>
      </c>
      <c r="B80" s="2">
        <v>3.4013605442176902E-2</v>
      </c>
      <c r="C80" s="2">
        <v>1.4073726495032199E-3</v>
      </c>
      <c r="D80" s="2">
        <v>4.78698180103137E-5</v>
      </c>
      <c r="E80" s="2">
        <v>2.4801326292395801E-3</v>
      </c>
      <c r="G80" s="15" t="s">
        <v>578</v>
      </c>
      <c r="H80" s="12">
        <v>5.9880239520958096E-3</v>
      </c>
      <c r="I80" s="2">
        <v>7.5727509006159898E-4</v>
      </c>
      <c r="J80" s="2">
        <v>4.53458137761436E-6</v>
      </c>
      <c r="K80" s="2">
        <v>1.08429710037094E-3</v>
      </c>
      <c r="M80" s="15" t="s">
        <v>549</v>
      </c>
      <c r="N80" s="2">
        <v>7.8740157480314994E-3</v>
      </c>
      <c r="O80" s="2">
        <v>5.7882169295979901E-4</v>
      </c>
      <c r="P80" s="2">
        <v>4.5576511256677102E-6</v>
      </c>
      <c r="Q80" s="2">
        <v>5.7050752216854705E-4</v>
      </c>
    </row>
    <row r="81" spans="1:17" x14ac:dyDescent="0.35">
      <c r="A81" s="15" t="s">
        <v>685</v>
      </c>
      <c r="B81" s="2">
        <v>2.3809523809523801E-2</v>
      </c>
      <c r="C81" s="2">
        <v>1.8598533210185399E-3</v>
      </c>
      <c r="D81" s="2">
        <v>4.4282221929012901E-5</v>
      </c>
      <c r="E81" s="2">
        <v>2.2942594742622799E-3</v>
      </c>
      <c r="G81" s="15" t="s">
        <v>553</v>
      </c>
      <c r="H81" s="12">
        <v>5.9880239520958096E-3</v>
      </c>
      <c r="I81" s="2">
        <v>7.3510244669371897E-4</v>
      </c>
      <c r="J81" s="2">
        <v>4.4018110580462201E-6</v>
      </c>
      <c r="K81" s="2">
        <v>1.05254941287023E-3</v>
      </c>
      <c r="M81" s="15" t="s">
        <v>779</v>
      </c>
      <c r="N81" s="2">
        <v>7.8740157480314994E-3</v>
      </c>
      <c r="O81" s="2">
        <v>5.3665987778123798E-4</v>
      </c>
      <c r="P81" s="2">
        <v>4.2256683289861203E-6</v>
      </c>
      <c r="Q81" s="2">
        <v>5.2895131755456397E-4</v>
      </c>
    </row>
    <row r="82" spans="1:17" x14ac:dyDescent="0.35">
      <c r="A82" s="15" t="s">
        <v>525</v>
      </c>
      <c r="B82" s="2">
        <v>3.06122448979592E-2</v>
      </c>
      <c r="C82" s="2">
        <v>1.39722888314635E-3</v>
      </c>
      <c r="D82" s="2">
        <v>4.2772312749378102E-5</v>
      </c>
      <c r="E82" s="2">
        <v>2.21603116299538E-3</v>
      </c>
      <c r="G82" s="15" t="s">
        <v>496</v>
      </c>
      <c r="H82" s="12">
        <v>5.9880239520958096E-3</v>
      </c>
      <c r="I82" s="2">
        <v>6.9334920503712595E-4</v>
      </c>
      <c r="J82" s="2">
        <v>4.1517916469288997E-6</v>
      </c>
      <c r="K82" s="2">
        <v>9.9276543284303903E-4</v>
      </c>
      <c r="M82" s="15" t="s">
        <v>660</v>
      </c>
      <c r="N82" s="2">
        <v>7.8740157480314994E-3</v>
      </c>
      <c r="O82" s="2">
        <v>5.1500921936359096E-4</v>
      </c>
      <c r="P82" s="2">
        <v>4.0551907036503201E-6</v>
      </c>
      <c r="Q82" s="2">
        <v>5.0761164829647503E-4</v>
      </c>
    </row>
    <row r="83" spans="1:17" x14ac:dyDescent="0.35">
      <c r="A83" s="15" t="s">
        <v>478</v>
      </c>
      <c r="B83" s="2">
        <v>3.06122448979592E-2</v>
      </c>
      <c r="C83" s="2">
        <v>1.33904366051901E-3</v>
      </c>
      <c r="D83" s="2">
        <v>4.0991132464867798E-5</v>
      </c>
      <c r="E83" s="2">
        <v>2.1237483107559899E-3</v>
      </c>
      <c r="G83" s="15" t="s">
        <v>547</v>
      </c>
      <c r="H83" s="12">
        <v>5.9880239520958096E-3</v>
      </c>
      <c r="I83" s="2">
        <v>6.6282522320374295E-4</v>
      </c>
      <c r="J83" s="2">
        <v>3.9690133125972603E-6</v>
      </c>
      <c r="K83" s="2">
        <v>9.4905996117485003E-4</v>
      </c>
      <c r="M83" s="15" t="s">
        <v>1145</v>
      </c>
      <c r="N83" s="2">
        <v>7.8740157480314994E-3</v>
      </c>
      <c r="O83" s="2">
        <v>5.0256150619202103E-4</v>
      </c>
      <c r="P83" s="2">
        <v>3.9571772141104003E-6</v>
      </c>
      <c r="Q83" s="2">
        <v>4.95342733560637E-4</v>
      </c>
    </row>
    <row r="84" spans="1:17" x14ac:dyDescent="0.35">
      <c r="A84" s="15" t="s">
        <v>614</v>
      </c>
      <c r="B84" s="2">
        <v>2.3809523809523801E-2</v>
      </c>
      <c r="C84" s="2">
        <v>1.672228933813E-3</v>
      </c>
      <c r="D84" s="2">
        <v>3.98149746145952E-5</v>
      </c>
      <c r="E84" s="2">
        <v>2.0628116374440302E-3</v>
      </c>
      <c r="G84" s="15" t="s">
        <v>446</v>
      </c>
      <c r="H84" s="12">
        <v>5.9880239520958096E-3</v>
      </c>
      <c r="I84" s="2">
        <v>6.4631788829574803E-4</v>
      </c>
      <c r="J84" s="2">
        <v>3.8701669957829198E-6</v>
      </c>
      <c r="K84" s="2">
        <v>9.2542409144865301E-4</v>
      </c>
      <c r="M84" s="15" t="s">
        <v>498</v>
      </c>
      <c r="N84" s="2">
        <v>7.8740157480314994E-3</v>
      </c>
      <c r="O84" s="2">
        <v>4.1637398317091701E-4</v>
      </c>
      <c r="P84" s="2">
        <v>3.2785353005583999E-6</v>
      </c>
      <c r="Q84" s="2">
        <v>4.1039320454561103E-4</v>
      </c>
    </row>
    <row r="85" spans="1:17" x14ac:dyDescent="0.35">
      <c r="A85" s="15" t="s">
        <v>558</v>
      </c>
      <c r="B85" s="2">
        <v>1.7006802721088399E-2</v>
      </c>
      <c r="C85" s="2">
        <v>2.28922769119349E-3</v>
      </c>
      <c r="D85" s="2">
        <v>3.8932443727780498E-5</v>
      </c>
      <c r="E85" s="2">
        <v>2.01708776090393E-3</v>
      </c>
      <c r="G85" s="15" t="s">
        <v>461</v>
      </c>
      <c r="H85" s="12">
        <v>5.9880239520958096E-3</v>
      </c>
      <c r="I85" s="2">
        <v>6.3855276497929304E-4</v>
      </c>
      <c r="J85" s="2">
        <v>3.8236692513730103E-6</v>
      </c>
      <c r="K85" s="2">
        <v>9.1430567383984202E-4</v>
      </c>
      <c r="M85" s="15" t="s">
        <v>482</v>
      </c>
      <c r="N85" s="2">
        <v>7.8740157480314994E-3</v>
      </c>
      <c r="O85" s="2">
        <v>4.0334711757391602E-4</v>
      </c>
      <c r="P85" s="2">
        <v>3.1759615557001199E-6</v>
      </c>
      <c r="Q85" s="2">
        <v>3.9755345630576101E-4</v>
      </c>
    </row>
    <row r="86" spans="1:17" x14ac:dyDescent="0.35">
      <c r="A86" s="15" t="s">
        <v>562</v>
      </c>
      <c r="B86" s="2">
        <v>2.3809523809523801E-2</v>
      </c>
      <c r="C86" s="2">
        <v>1.59556476076117E-3</v>
      </c>
      <c r="D86" s="2">
        <v>3.7989637160980103E-5</v>
      </c>
      <c r="E86" s="2">
        <v>1.9682410047103002E-3</v>
      </c>
      <c r="G86" s="15" t="s">
        <v>541</v>
      </c>
      <c r="H86" s="12">
        <v>5.9880239520958096E-3</v>
      </c>
      <c r="I86" s="2">
        <v>6.2124792257273697E-4</v>
      </c>
      <c r="J86" s="2">
        <v>3.7200474405553098E-6</v>
      </c>
      <c r="K86" s="2">
        <v>8.8952790062366601E-4</v>
      </c>
      <c r="M86" s="15" t="s">
        <v>554</v>
      </c>
      <c r="N86" s="2">
        <v>7.8740157480314994E-3</v>
      </c>
      <c r="O86" s="2">
        <v>3.8761941186203001E-4</v>
      </c>
      <c r="P86" s="2">
        <v>3.0521213532443299E-6</v>
      </c>
      <c r="Q86" s="2">
        <v>3.8205166270642002E-4</v>
      </c>
    </row>
    <row r="87" spans="1:17" x14ac:dyDescent="0.35">
      <c r="A87" s="15" t="s">
        <v>458</v>
      </c>
      <c r="B87" s="2">
        <v>2.04081632653061E-2</v>
      </c>
      <c r="C87" s="2">
        <v>1.8401323551525801E-3</v>
      </c>
      <c r="D87" s="2">
        <v>3.7553721533726102E-5</v>
      </c>
      <c r="E87" s="2">
        <v>1.9456562401198999E-3</v>
      </c>
      <c r="G87" s="15" t="s">
        <v>723</v>
      </c>
      <c r="H87" s="12">
        <v>5.9880239520958096E-3</v>
      </c>
      <c r="I87" s="2">
        <v>5.9167484334290499E-4</v>
      </c>
      <c r="J87" s="2">
        <v>3.54296313378985E-6</v>
      </c>
      <c r="K87" s="2">
        <v>8.4718396976052497E-4</v>
      </c>
      <c r="M87" s="15" t="s">
        <v>952</v>
      </c>
      <c r="N87" s="2">
        <v>7.8740157480314994E-3</v>
      </c>
      <c r="O87" s="2">
        <v>3.1387372727687202E-4</v>
      </c>
      <c r="P87" s="2">
        <v>2.4714466714714401E-6</v>
      </c>
      <c r="Q87" s="2">
        <v>3.0936525807606798E-4</v>
      </c>
    </row>
    <row r="88" spans="1:17" x14ac:dyDescent="0.35">
      <c r="A88" s="15" t="s">
        <v>661</v>
      </c>
      <c r="B88" s="2">
        <v>2.04081632653061E-2</v>
      </c>
      <c r="C88" s="2">
        <v>1.8032981808638699E-3</v>
      </c>
      <c r="D88" s="2">
        <v>3.6802003691099399E-5</v>
      </c>
      <c r="E88" s="2">
        <v>1.9067097801797701E-3</v>
      </c>
      <c r="G88" s="15" t="s">
        <v>552</v>
      </c>
      <c r="H88" s="12">
        <v>5.9880239520958096E-3</v>
      </c>
      <c r="I88" s="2">
        <v>5.6428471029474497E-4</v>
      </c>
      <c r="J88" s="2">
        <v>3.3789503610463801E-6</v>
      </c>
      <c r="K88" s="2">
        <v>8.0796566952503405E-4</v>
      </c>
      <c r="M88" s="15" t="s">
        <v>691</v>
      </c>
      <c r="N88" s="2">
        <v>7.8740157480314994E-3</v>
      </c>
      <c r="O88" s="2">
        <v>3.0152663043541003E-4</v>
      </c>
      <c r="P88" s="2">
        <v>2.3742254364992899E-6</v>
      </c>
      <c r="Q88" s="2">
        <v>2.9719551442154501E-4</v>
      </c>
    </row>
    <row r="89" spans="1:17" x14ac:dyDescent="0.35">
      <c r="A89" s="15" t="s">
        <v>1080</v>
      </c>
      <c r="B89" s="2">
        <v>3.4013605442176902E-2</v>
      </c>
      <c r="C89" s="2">
        <v>1.07720529704971E-3</v>
      </c>
      <c r="D89" s="2">
        <v>3.6639635954071799E-5</v>
      </c>
      <c r="E89" s="2">
        <v>1.8982975166852399E-3</v>
      </c>
      <c r="G89" s="15" t="s">
        <v>469</v>
      </c>
      <c r="H89" s="12">
        <v>5.9880239520958096E-3</v>
      </c>
      <c r="I89" s="2">
        <v>5.5594070798354396E-4</v>
      </c>
      <c r="J89" s="2">
        <v>3.3289862753505599E-6</v>
      </c>
      <c r="K89" s="2">
        <v>7.9601838955998497E-4</v>
      </c>
      <c r="M89" s="15" t="s">
        <v>619</v>
      </c>
      <c r="N89" s="2">
        <v>7.8740157480314994E-3</v>
      </c>
      <c r="O89" s="2">
        <v>2.5732471658432602E-4</v>
      </c>
      <c r="P89" s="2">
        <v>2.02617887074272E-6</v>
      </c>
      <c r="Q89" s="2">
        <v>2.5362851502775898E-4</v>
      </c>
    </row>
    <row r="90" spans="1:17" x14ac:dyDescent="0.35">
      <c r="A90" s="15" t="s">
        <v>1178</v>
      </c>
      <c r="B90" s="2">
        <v>2.7210884353741499E-2</v>
      </c>
      <c r="C90" s="2">
        <v>1.34026820357E-3</v>
      </c>
      <c r="D90" s="2">
        <v>3.6469883090340097E-5</v>
      </c>
      <c r="E90" s="2">
        <v>1.88950263018375E-3</v>
      </c>
      <c r="G90" s="15" t="s">
        <v>730</v>
      </c>
      <c r="H90" s="12">
        <v>5.9880239520958096E-3</v>
      </c>
      <c r="I90" s="2">
        <v>5.3869417498469897E-4</v>
      </c>
      <c r="J90" s="2">
        <v>3.2257136226628702E-6</v>
      </c>
      <c r="K90" s="2">
        <v>7.7132410611197499E-4</v>
      </c>
      <c r="M90" s="15" t="s">
        <v>967</v>
      </c>
      <c r="N90" s="2">
        <v>7.8740157480314994E-3</v>
      </c>
      <c r="O90" s="2">
        <v>2.55147394323899E-4</v>
      </c>
      <c r="P90" s="2">
        <v>2.0090346009755798E-6</v>
      </c>
      <c r="Q90" s="2">
        <v>2.5148246773397701E-4</v>
      </c>
    </row>
    <row r="91" spans="1:17" x14ac:dyDescent="0.35">
      <c r="A91" s="15" t="s">
        <v>576</v>
      </c>
      <c r="B91" s="2">
        <v>2.7210884353741499E-2</v>
      </c>
      <c r="C91" s="2">
        <v>1.33651890563765E-3</v>
      </c>
      <c r="D91" s="2">
        <v>3.6367861377895301E-5</v>
      </c>
      <c r="E91" s="2">
        <v>1.8842168908924401E-3</v>
      </c>
      <c r="G91" s="15" t="s">
        <v>1150</v>
      </c>
      <c r="H91" s="12">
        <v>5.9880239520958096E-3</v>
      </c>
      <c r="I91" s="2">
        <v>4.6859303384360202E-4</v>
      </c>
      <c r="J91" s="2">
        <v>2.80594631044073E-6</v>
      </c>
      <c r="K91" s="2">
        <v>6.7095045713085803E-4</v>
      </c>
      <c r="M91" s="15" t="s">
        <v>661</v>
      </c>
      <c r="N91" s="2">
        <v>7.8740157480314994E-3</v>
      </c>
      <c r="O91" s="2">
        <v>2.35594502016884E-4</v>
      </c>
      <c r="P91" s="2">
        <v>1.8550748190305801E-6</v>
      </c>
      <c r="Q91" s="2">
        <v>2.32210432361111E-4</v>
      </c>
    </row>
    <row r="92" spans="1:17" x14ac:dyDescent="0.35">
      <c r="A92" s="15" t="s">
        <v>779</v>
      </c>
      <c r="B92" s="2">
        <v>2.3809523809523801E-2</v>
      </c>
      <c r="C92" s="2">
        <v>1.4348130902647599E-3</v>
      </c>
      <c r="D92" s="2">
        <v>3.4162216434875301E-5</v>
      </c>
      <c r="E92" s="2">
        <v>1.7699425481213301E-3</v>
      </c>
      <c r="G92" s="15" t="s">
        <v>518</v>
      </c>
      <c r="H92" s="12">
        <v>5.9880239520958096E-3</v>
      </c>
      <c r="I92" s="2">
        <v>4.52959670967435E-4</v>
      </c>
      <c r="J92" s="2">
        <v>2.71233335908644E-6</v>
      </c>
      <c r="K92" s="2">
        <v>6.48565975905818E-4</v>
      </c>
      <c r="M92" s="15" t="s">
        <v>700</v>
      </c>
      <c r="N92" s="2">
        <v>7.8740157480314994E-3</v>
      </c>
      <c r="O92" s="2">
        <v>2.2389323191017199E-4</v>
      </c>
      <c r="P92" s="2">
        <v>1.76293883393837E-6</v>
      </c>
      <c r="Q92" s="2">
        <v>2.2067723881290599E-4</v>
      </c>
    </row>
    <row r="93" spans="1:17" x14ac:dyDescent="0.35">
      <c r="A93" s="15" t="s">
        <v>439</v>
      </c>
      <c r="B93" s="2">
        <v>1.3605442176870699E-2</v>
      </c>
      <c r="C93" s="2">
        <v>2.3757808545592199E-3</v>
      </c>
      <c r="D93" s="2">
        <v>3.2323549041621997E-5</v>
      </c>
      <c r="E93" s="2">
        <v>1.6746812919505999E-3</v>
      </c>
      <c r="G93" s="15" t="s">
        <v>748</v>
      </c>
      <c r="H93" s="12">
        <v>5.9880239520958096E-3</v>
      </c>
      <c r="I93" s="2">
        <v>4.40610935398639E-4</v>
      </c>
      <c r="J93" s="2">
        <v>2.6383888347223899E-6</v>
      </c>
      <c r="K93" s="2">
        <v>6.3088455689941196E-4</v>
      </c>
      <c r="M93" s="15" t="s">
        <v>544</v>
      </c>
      <c r="N93" s="2">
        <v>7.8740157480314994E-3</v>
      </c>
      <c r="O93" s="2">
        <v>2.1034870031374101E-4</v>
      </c>
      <c r="P93" s="2">
        <v>1.65628897884835E-6</v>
      </c>
      <c r="Q93" s="2">
        <v>2.0732726030657099E-4</v>
      </c>
    </row>
    <row r="94" spans="1:17" x14ac:dyDescent="0.35">
      <c r="A94" s="15" t="s">
        <v>551</v>
      </c>
      <c r="B94" s="2">
        <v>1.7006802721088399E-2</v>
      </c>
      <c r="C94" s="2">
        <v>1.7334892378345801E-3</v>
      </c>
      <c r="D94" s="2">
        <v>2.94811094869827E-5</v>
      </c>
      <c r="E94" s="2">
        <v>1.5274146554953899E-3</v>
      </c>
      <c r="G94" s="15" t="s">
        <v>747</v>
      </c>
      <c r="H94" s="12">
        <v>5.9880239520958096E-3</v>
      </c>
      <c r="I94" s="2">
        <v>4.2433917119704702E-4</v>
      </c>
      <c r="J94" s="2">
        <v>2.5409531209403998E-6</v>
      </c>
      <c r="K94" s="2">
        <v>6.0758598683780896E-4</v>
      </c>
      <c r="M94" s="15" t="s">
        <v>570</v>
      </c>
      <c r="N94" s="2">
        <v>7.8740157480314994E-3</v>
      </c>
      <c r="O94" s="2">
        <v>2.0071238500595401E-4</v>
      </c>
      <c r="P94" s="2">
        <v>1.5804124803618401E-6</v>
      </c>
      <c r="Q94" s="2">
        <v>1.97829360632202E-4</v>
      </c>
    </row>
    <row r="95" spans="1:17" x14ac:dyDescent="0.35">
      <c r="A95" s="15" t="s">
        <v>1040</v>
      </c>
      <c r="B95" s="2">
        <v>2.3809523809523801E-2</v>
      </c>
      <c r="C95" s="2">
        <v>1.22850232918306E-3</v>
      </c>
      <c r="D95" s="2">
        <v>2.9250055456739501E-5</v>
      </c>
      <c r="E95" s="2">
        <v>1.5154437589400701E-3</v>
      </c>
      <c r="G95" s="15" t="s">
        <v>749</v>
      </c>
      <c r="H95" s="12">
        <v>5.9880239520958096E-3</v>
      </c>
      <c r="I95" s="2">
        <v>4.0939169600574501E-4</v>
      </c>
      <c r="J95" s="2">
        <v>2.4514472814715299E-6</v>
      </c>
      <c r="K95" s="2">
        <v>5.86183587339265E-4</v>
      </c>
      <c r="M95" s="15" t="s">
        <v>553</v>
      </c>
      <c r="N95" s="2">
        <v>7.8740157480314994E-3</v>
      </c>
      <c r="O95" s="2">
        <v>1.78112501999939E-4</v>
      </c>
      <c r="P95" s="2">
        <v>1.40246064566881E-6</v>
      </c>
      <c r="Q95" s="2">
        <v>1.7555410140836401E-4</v>
      </c>
    </row>
    <row r="96" spans="1:17" x14ac:dyDescent="0.35">
      <c r="A96" s="15" t="s">
        <v>578</v>
      </c>
      <c r="B96" s="2">
        <v>2.04081632653061E-2</v>
      </c>
      <c r="C96" s="2">
        <v>1.4065209186372399E-3</v>
      </c>
      <c r="D96" s="2">
        <v>2.8704508543617199E-5</v>
      </c>
      <c r="E96" s="2">
        <v>1.48717900347925E-3</v>
      </c>
      <c r="G96" s="15" t="s">
        <v>482</v>
      </c>
      <c r="H96" s="12">
        <v>5.9880239520958096E-3</v>
      </c>
      <c r="I96" s="2">
        <v>3.9769334354630698E-4</v>
      </c>
      <c r="J96" s="2">
        <v>2.3813972667443499E-6</v>
      </c>
      <c r="K96" s="2">
        <v>5.6943341317223302E-4</v>
      </c>
      <c r="M96" s="15" t="s">
        <v>499</v>
      </c>
      <c r="N96" s="2">
        <v>7.8740157480314994E-3</v>
      </c>
      <c r="O96" s="2">
        <v>1.3220051115381699E-4</v>
      </c>
      <c r="P96" s="2">
        <v>1.04094890672296E-6</v>
      </c>
      <c r="Q96" s="2">
        <v>1.3030158849457199E-4</v>
      </c>
    </row>
    <row r="97" spans="1:17" x14ac:dyDescent="0.35">
      <c r="A97" s="15" t="s">
        <v>715</v>
      </c>
      <c r="B97" s="2">
        <v>2.04081632653061E-2</v>
      </c>
      <c r="C97" s="2">
        <v>1.3767344239777001E-3</v>
      </c>
      <c r="D97" s="2">
        <v>2.8096620897504001E-5</v>
      </c>
      <c r="E97" s="2">
        <v>1.45568437808268E-3</v>
      </c>
      <c r="G97" s="15" t="s">
        <v>529</v>
      </c>
      <c r="H97" s="12">
        <v>5.9880239520958096E-3</v>
      </c>
      <c r="I97" s="2">
        <v>3.4941867999366299E-4</v>
      </c>
      <c r="J97" s="2">
        <v>2.0923274251117602E-6</v>
      </c>
      <c r="K97" s="2">
        <v>5.0031179752889202E-4</v>
      </c>
      <c r="M97" s="15" t="s">
        <v>650</v>
      </c>
      <c r="N97" s="2">
        <v>7.8740157480314994E-3</v>
      </c>
      <c r="O97" s="2">
        <v>8.6145808634624399E-5</v>
      </c>
      <c r="P97" s="2">
        <v>6.7831345381593998E-7</v>
      </c>
      <c r="Q97" s="2">
        <v>8.4908413812263204E-5</v>
      </c>
    </row>
    <row r="98" spans="1:17" x14ac:dyDescent="0.35">
      <c r="A98" s="15" t="s">
        <v>570</v>
      </c>
      <c r="B98" s="2">
        <v>2.04081632653061E-2</v>
      </c>
      <c r="C98" s="2">
        <v>1.34342828929599E-3</v>
      </c>
      <c r="D98" s="2">
        <v>2.7416903863183501E-5</v>
      </c>
      <c r="E98" s="2">
        <v>1.42046827604725E-3</v>
      </c>
      <c r="G98" s="15" t="s">
        <v>841</v>
      </c>
      <c r="H98" s="12">
        <v>5.9880239520958096E-3</v>
      </c>
      <c r="I98" s="2">
        <v>3.3563642835767501E-4</v>
      </c>
      <c r="J98" s="2">
        <v>2.0097989722016501E-6</v>
      </c>
      <c r="K98" s="2">
        <v>4.8057781224189602E-4</v>
      </c>
      <c r="M98" s="15" t="s">
        <v>705</v>
      </c>
      <c r="N98" s="2">
        <v>7.8740157480314994E-3</v>
      </c>
      <c r="O98" s="2">
        <v>5.4365153576480599E-5</v>
      </c>
      <c r="P98" s="2">
        <v>4.28072075405359E-7</v>
      </c>
      <c r="Q98" s="2">
        <v>5.3584254765283198E-5</v>
      </c>
    </row>
    <row r="99" spans="1:17" x14ac:dyDescent="0.35">
      <c r="A99" s="15" t="s">
        <v>536</v>
      </c>
      <c r="B99" s="2">
        <v>1.3605442176870699E-2</v>
      </c>
      <c r="C99" s="2">
        <v>1.99081426519283E-3</v>
      </c>
      <c r="D99" s="2">
        <v>2.7085908369970499E-5</v>
      </c>
      <c r="E99" s="2">
        <v>1.40331941781111E-3</v>
      </c>
      <c r="G99" s="15" t="s">
        <v>791</v>
      </c>
      <c r="H99" s="12">
        <v>5.9880239520958096E-3</v>
      </c>
      <c r="I99" s="2">
        <v>2.59156044641511E-4</v>
      </c>
      <c r="J99" s="2">
        <v>1.55183260264378E-6</v>
      </c>
      <c r="K99" s="2">
        <v>3.7107010574655998E-4</v>
      </c>
      <c r="M99" s="15" t="s">
        <v>460</v>
      </c>
      <c r="N99" s="2">
        <v>7.8740157480314994E-3</v>
      </c>
      <c r="O99" s="2">
        <v>4.9731515286925903E-5</v>
      </c>
      <c r="P99" s="2">
        <v>3.9158673454272401E-7</v>
      </c>
      <c r="Q99" s="2">
        <v>4.9017173863941299E-5</v>
      </c>
    </row>
    <row r="100" spans="1:17" x14ac:dyDescent="0.35">
      <c r="A100" s="15" t="s">
        <v>693</v>
      </c>
      <c r="B100" s="2">
        <v>1.02040816326531E-2</v>
      </c>
      <c r="C100" s="2">
        <v>2.6030405860288501E-3</v>
      </c>
      <c r="D100" s="2">
        <v>2.65616386329474E-5</v>
      </c>
      <c r="E100" s="2">
        <v>1.37615703166973E-3</v>
      </c>
      <c r="G100" s="15" t="s">
        <v>1095</v>
      </c>
      <c r="H100" s="12">
        <v>5.9880239520958096E-3</v>
      </c>
      <c r="I100" s="2">
        <v>2.5656085628935401E-4</v>
      </c>
      <c r="J100" s="2">
        <v>1.5362925526308601E-6</v>
      </c>
      <c r="K100" s="2">
        <v>3.6735421010692998E-4</v>
      </c>
      <c r="M100" s="15" t="s">
        <v>740</v>
      </c>
      <c r="N100" s="2">
        <v>7.8740157480314994E-3</v>
      </c>
      <c r="O100" s="2">
        <v>4.24254696192902E-5</v>
      </c>
      <c r="P100" s="2">
        <v>3.3405881589992301E-7</v>
      </c>
      <c r="Q100" s="2">
        <v>4.1816071933259798E-5</v>
      </c>
    </row>
    <row r="101" spans="1:17" x14ac:dyDescent="0.35">
      <c r="A101" s="15" t="s">
        <v>699</v>
      </c>
      <c r="B101" s="2">
        <v>2.04081632653061E-2</v>
      </c>
      <c r="C101" s="2">
        <v>1.29741077745074E-3</v>
      </c>
      <c r="D101" s="2">
        <v>2.6477770968382499E-5</v>
      </c>
      <c r="E101" s="2">
        <v>1.3718118525971701E-3</v>
      </c>
      <c r="G101" s="15" t="s">
        <v>522</v>
      </c>
      <c r="H101" s="12">
        <v>5.9880239520958096E-3</v>
      </c>
      <c r="I101" s="2">
        <v>2.1180738678099601E-4</v>
      </c>
      <c r="J101" s="2">
        <v>1.2683077052754201E-6</v>
      </c>
      <c r="K101" s="2">
        <v>3.0327438250358899E-4</v>
      </c>
      <c r="N101" s="12"/>
      <c r="O101" s="2"/>
      <c r="P101" s="2"/>
      <c r="Q101" s="2"/>
    </row>
    <row r="102" spans="1:17" x14ac:dyDescent="0.35">
      <c r="A102" s="15" t="s">
        <v>1094</v>
      </c>
      <c r="B102" s="2">
        <v>2.04081632653061E-2</v>
      </c>
      <c r="C102" s="2">
        <v>1.29468793443345E-3</v>
      </c>
      <c r="D102" s="2">
        <v>2.64222027435398E-5</v>
      </c>
      <c r="E102" s="2">
        <v>1.36893286593481E-3</v>
      </c>
      <c r="G102" s="15" t="s">
        <v>546</v>
      </c>
      <c r="H102" s="12">
        <v>5.9880239520958096E-3</v>
      </c>
      <c r="I102" s="2">
        <v>1.8588127230127099E-4</v>
      </c>
      <c r="J102" s="2">
        <v>1.11306151078606E-6</v>
      </c>
      <c r="K102" s="2">
        <v>2.6615232326357901E-4</v>
      </c>
      <c r="N102" s="12"/>
      <c r="O102" s="2"/>
      <c r="P102" s="2"/>
      <c r="Q102" s="2"/>
    </row>
    <row r="103" spans="1:17" x14ac:dyDescent="0.35">
      <c r="A103" s="15" t="s">
        <v>992</v>
      </c>
      <c r="B103" s="2">
        <v>2.7210884353741499E-2</v>
      </c>
      <c r="C103" s="2">
        <v>9.6144842469387897E-4</v>
      </c>
      <c r="D103" s="2">
        <v>2.6161861896432099E-5</v>
      </c>
      <c r="E103" s="2">
        <v>1.35544462101404E-3</v>
      </c>
      <c r="G103" s="15" t="s">
        <v>1223</v>
      </c>
      <c r="H103" s="12">
        <v>5.9880239520958096E-3</v>
      </c>
      <c r="I103" s="2">
        <v>1.83569961782561E-4</v>
      </c>
      <c r="J103" s="2">
        <v>1.0992213280392899E-6</v>
      </c>
      <c r="K103" s="2">
        <v>2.6284289538672798E-4</v>
      </c>
      <c r="N103" s="12"/>
      <c r="O103" s="2"/>
      <c r="P103" s="2"/>
      <c r="Q103" s="2"/>
    </row>
    <row r="104" spans="1:17" x14ac:dyDescent="0.35">
      <c r="A104" s="15" t="s">
        <v>494</v>
      </c>
      <c r="B104" s="2">
        <v>1.3605442176870699E-2</v>
      </c>
      <c r="C104" s="2">
        <v>1.9198259120600399E-3</v>
      </c>
      <c r="D104" s="2">
        <v>2.6120080436191E-5</v>
      </c>
      <c r="E104" s="2">
        <v>1.3532799258648199E-3</v>
      </c>
      <c r="G104" s="15" t="s">
        <v>538</v>
      </c>
      <c r="H104" s="12">
        <v>5.9880239520958096E-3</v>
      </c>
      <c r="I104" s="2">
        <v>1.80099030566447E-4</v>
      </c>
      <c r="J104" s="2">
        <v>1.07843730878112E-6</v>
      </c>
      <c r="K104" s="2">
        <v>2.5787307569688001E-4</v>
      </c>
      <c r="N104" s="12"/>
      <c r="O104" s="2"/>
      <c r="P104" s="2"/>
      <c r="Q104" s="2"/>
    </row>
    <row r="105" spans="1:17" x14ac:dyDescent="0.35">
      <c r="A105" s="15" t="s">
        <v>1023</v>
      </c>
      <c r="B105" s="2">
        <v>2.7210884353741499E-2</v>
      </c>
      <c r="C105" s="2">
        <v>9.5863456282184001E-4</v>
      </c>
      <c r="D105" s="2">
        <v>2.6085294226444602E-5</v>
      </c>
      <c r="E105" s="2">
        <v>1.35147765425766E-3</v>
      </c>
      <c r="G105" s="15" t="s">
        <v>620</v>
      </c>
      <c r="H105" s="12">
        <v>5.9880239520958096E-3</v>
      </c>
      <c r="I105" s="2">
        <v>1.06013829668719E-4</v>
      </c>
      <c r="J105" s="2">
        <v>6.3481335130969196E-7</v>
      </c>
      <c r="K105" s="2">
        <v>1.5179488882918399E-4</v>
      </c>
      <c r="N105" s="12"/>
      <c r="O105" s="2"/>
      <c r="P105" s="2"/>
      <c r="Q105" s="2"/>
    </row>
    <row r="106" spans="1:17" x14ac:dyDescent="0.35">
      <c r="A106" s="15" t="s">
        <v>559</v>
      </c>
      <c r="B106" s="2">
        <v>2.04081632653061E-2</v>
      </c>
      <c r="C106" s="2">
        <v>1.2174816456696699E-3</v>
      </c>
      <c r="D106" s="2">
        <v>2.4846564197340101E-5</v>
      </c>
      <c r="E106" s="2">
        <v>1.2872991198137099E-3</v>
      </c>
    </row>
    <row r="107" spans="1:17" x14ac:dyDescent="0.35">
      <c r="A107" s="15" t="s">
        <v>950</v>
      </c>
      <c r="B107" s="2">
        <v>1.3605442176870699E-2</v>
      </c>
      <c r="C107" s="2">
        <v>1.8016019417468601E-3</v>
      </c>
      <c r="D107" s="2">
        <v>2.4511591044175001E-5</v>
      </c>
      <c r="E107" s="2">
        <v>1.26994417923497E-3</v>
      </c>
    </row>
    <row r="108" spans="1:17" x14ac:dyDescent="0.35">
      <c r="A108" s="15" t="s">
        <v>1224</v>
      </c>
      <c r="B108" s="2">
        <v>6.8027210884353704E-3</v>
      </c>
      <c r="C108" s="2">
        <v>3.4296981592900001E-3</v>
      </c>
      <c r="D108" s="2">
        <v>2.33312799951701E-5</v>
      </c>
      <c r="E108" s="2">
        <v>1.2087923289259E-3</v>
      </c>
    </row>
    <row r="109" spans="1:17" x14ac:dyDescent="0.35">
      <c r="A109" s="15" t="s">
        <v>1030</v>
      </c>
      <c r="B109" s="2">
        <v>6.8027210884353704E-3</v>
      </c>
      <c r="C109" s="2">
        <v>3.4037017323023501E-3</v>
      </c>
      <c r="D109" s="2">
        <v>2.31544335530772E-5</v>
      </c>
      <c r="E109" s="2">
        <v>1.1996299245209999E-3</v>
      </c>
    </row>
    <row r="110" spans="1:17" x14ac:dyDescent="0.35">
      <c r="A110" s="15" t="s">
        <v>736</v>
      </c>
      <c r="B110" s="2">
        <v>1.3605442176870699E-2</v>
      </c>
      <c r="C110" s="2">
        <v>1.6558053617476099E-3</v>
      </c>
      <c r="D110" s="2">
        <v>2.2527964105409601E-5</v>
      </c>
      <c r="E110" s="2">
        <v>1.1671725770114E-3</v>
      </c>
    </row>
    <row r="111" spans="1:17" x14ac:dyDescent="0.35">
      <c r="A111" s="15" t="s">
        <v>441</v>
      </c>
      <c r="B111" s="2">
        <v>2.7210884353741499E-2</v>
      </c>
      <c r="C111" s="2">
        <v>7.64223289168195E-4</v>
      </c>
      <c r="D111" s="2">
        <v>2.0795191541991699E-5</v>
      </c>
      <c r="E111" s="2">
        <v>1.07739772613024E-3</v>
      </c>
    </row>
    <row r="112" spans="1:17" x14ac:dyDescent="0.35">
      <c r="A112" s="15" t="s">
        <v>792</v>
      </c>
      <c r="B112" s="2">
        <v>2.7210884353741499E-2</v>
      </c>
      <c r="C112" s="2">
        <v>7.0432033153127404E-4</v>
      </c>
      <c r="D112" s="2">
        <v>1.91651790892864E-5</v>
      </c>
      <c r="E112" s="2">
        <v>9.9294687091390694E-4</v>
      </c>
    </row>
    <row r="113" spans="1:5" x14ac:dyDescent="0.35">
      <c r="A113" s="15" t="s">
        <v>455</v>
      </c>
      <c r="B113" s="2">
        <v>1.7006802721088399E-2</v>
      </c>
      <c r="C113" s="2">
        <v>1.0964284124208401E-3</v>
      </c>
      <c r="D113" s="2">
        <v>1.8646741707837402E-5</v>
      </c>
      <c r="E113" s="2">
        <v>9.6608665879293904E-4</v>
      </c>
    </row>
    <row r="114" spans="1:5" x14ac:dyDescent="0.35">
      <c r="A114" s="15" t="s">
        <v>490</v>
      </c>
      <c r="B114" s="2">
        <v>2.04081632653061E-2</v>
      </c>
      <c r="C114" s="2">
        <v>8.7953108425921096E-4</v>
      </c>
      <c r="D114" s="2">
        <v>1.79496139644737E-5</v>
      </c>
      <c r="E114" s="2">
        <v>9.2996850888286595E-4</v>
      </c>
    </row>
    <row r="115" spans="1:5" x14ac:dyDescent="0.35">
      <c r="A115" s="15" t="s">
        <v>1038</v>
      </c>
      <c r="B115" s="2">
        <v>2.04081632653061E-2</v>
      </c>
      <c r="C115" s="2">
        <v>8.0639607028538496E-4</v>
      </c>
      <c r="D115" s="2">
        <v>1.64570626588854E-5</v>
      </c>
      <c r="E115" s="2">
        <v>8.5263950811235805E-4</v>
      </c>
    </row>
    <row r="116" spans="1:5" x14ac:dyDescent="0.35">
      <c r="A116" s="15" t="s">
        <v>990</v>
      </c>
      <c r="B116" s="2">
        <v>2.04081632653061E-2</v>
      </c>
      <c r="C116" s="2">
        <v>7.7183350950347899E-4</v>
      </c>
      <c r="D116" s="2">
        <v>1.5751704275581202E-5</v>
      </c>
      <c r="E116" s="2">
        <v>8.16094929201204E-4</v>
      </c>
    </row>
    <row r="117" spans="1:5" x14ac:dyDescent="0.35">
      <c r="A117" s="15" t="s">
        <v>463</v>
      </c>
      <c r="B117" s="2">
        <v>1.3605442176870699E-2</v>
      </c>
      <c r="C117" s="2">
        <v>1.1314170467197999E-3</v>
      </c>
      <c r="D117" s="2">
        <v>1.5393429207072102E-5</v>
      </c>
      <c r="E117" s="2">
        <v>7.9753271767449697E-4</v>
      </c>
    </row>
    <row r="118" spans="1:5" x14ac:dyDescent="0.35">
      <c r="A118" s="15" t="s">
        <v>508</v>
      </c>
      <c r="B118" s="2">
        <v>1.7006802721088399E-2</v>
      </c>
      <c r="C118" s="2">
        <v>8.7226060815934203E-4</v>
      </c>
      <c r="D118" s="2">
        <v>1.4834364084342601E-5</v>
      </c>
      <c r="E118" s="2">
        <v>7.6856758451997696E-4</v>
      </c>
    </row>
    <row r="119" spans="1:5" x14ac:dyDescent="0.35">
      <c r="A119" s="15" t="s">
        <v>895</v>
      </c>
      <c r="B119" s="2">
        <v>2.04081632653061E-2</v>
      </c>
      <c r="C119" s="2">
        <v>6.9760351263926902E-4</v>
      </c>
      <c r="D119" s="2">
        <v>1.42368063803932E-5</v>
      </c>
      <c r="E119" s="2">
        <v>7.37608152856817E-4</v>
      </c>
    </row>
    <row r="120" spans="1:5" x14ac:dyDescent="0.35">
      <c r="A120" s="15" t="s">
        <v>1138</v>
      </c>
      <c r="B120" s="2">
        <v>2.3809523809523801E-2</v>
      </c>
      <c r="C120" s="2">
        <v>5.7715916981796204E-4</v>
      </c>
      <c r="D120" s="2">
        <v>1.37418849956658E-5</v>
      </c>
      <c r="E120" s="2">
        <v>7.1196630322817301E-4</v>
      </c>
    </row>
    <row r="121" spans="1:5" x14ac:dyDescent="0.35">
      <c r="A121" s="15" t="s">
        <v>573</v>
      </c>
      <c r="B121" s="2">
        <v>1.7006802721088399E-2</v>
      </c>
      <c r="C121" s="2">
        <v>7.6036837994531402E-4</v>
      </c>
      <c r="D121" s="2">
        <v>1.29314350330836E-5</v>
      </c>
      <c r="E121" s="2">
        <v>6.6997693539449902E-4</v>
      </c>
    </row>
    <row r="122" spans="1:5" x14ac:dyDescent="0.35">
      <c r="A122" s="15" t="s">
        <v>943</v>
      </c>
      <c r="B122" s="2">
        <v>1.3605442176870699E-2</v>
      </c>
      <c r="C122" s="2">
        <v>9.0041439043575999E-4</v>
      </c>
      <c r="D122" s="2">
        <v>1.2250535924296101E-5</v>
      </c>
      <c r="E122" s="2">
        <v>6.3469959014617896E-4</v>
      </c>
    </row>
    <row r="123" spans="1:5" x14ac:dyDescent="0.35">
      <c r="A123" s="15" t="s">
        <v>531</v>
      </c>
      <c r="B123" s="2">
        <v>2.04081632653061E-2</v>
      </c>
      <c r="C123" s="2">
        <v>5.9981296019345895E-4</v>
      </c>
      <c r="D123" s="2">
        <v>1.2241080820274699E-5</v>
      </c>
      <c r="E123" s="2">
        <v>6.3420972172864695E-4</v>
      </c>
    </row>
    <row r="124" spans="1:5" x14ac:dyDescent="0.35">
      <c r="A124" s="15" t="s">
        <v>501</v>
      </c>
      <c r="B124" s="2">
        <v>1.3605442176870699E-2</v>
      </c>
      <c r="C124" s="2">
        <v>8.9716597511891097E-4</v>
      </c>
      <c r="D124" s="2">
        <v>1.22063397975362E-5</v>
      </c>
      <c r="E124" s="2">
        <v>6.32409791257879E-4</v>
      </c>
    </row>
    <row r="125" spans="1:5" x14ac:dyDescent="0.35">
      <c r="A125" s="15" t="s">
        <v>791</v>
      </c>
      <c r="B125" s="2">
        <v>2.3809523809523801E-2</v>
      </c>
      <c r="C125" s="2">
        <v>4.9795268395403703E-4</v>
      </c>
      <c r="D125" s="2">
        <v>1.1856016284619899E-5</v>
      </c>
      <c r="E125" s="2">
        <v>6.142595493876E-4</v>
      </c>
    </row>
    <row r="126" spans="1:5" x14ac:dyDescent="0.35">
      <c r="A126" s="15" t="s">
        <v>615</v>
      </c>
      <c r="B126" s="2">
        <v>1.7006802721088399E-2</v>
      </c>
      <c r="C126" s="2">
        <v>6.8780944783353203E-4</v>
      </c>
      <c r="D126" s="2">
        <v>1.1697439589005599E-5</v>
      </c>
      <c r="E126" s="2">
        <v>6.0604369953946998E-4</v>
      </c>
    </row>
    <row r="127" spans="1:5" x14ac:dyDescent="0.35">
      <c r="A127" s="15" t="s">
        <v>730</v>
      </c>
      <c r="B127" s="2">
        <v>1.7006802721088399E-2</v>
      </c>
      <c r="C127" s="2">
        <v>6.8585843856588502E-4</v>
      </c>
      <c r="D127" s="2">
        <v>1.1664259159283799E-5</v>
      </c>
      <c r="E127" s="2">
        <v>6.0432462330676498E-4</v>
      </c>
    </row>
    <row r="128" spans="1:5" x14ac:dyDescent="0.35">
      <c r="A128" s="15" t="s">
        <v>620</v>
      </c>
      <c r="B128" s="2">
        <v>1.3605442176870699E-2</v>
      </c>
      <c r="C128" s="2">
        <v>8.5224864483304905E-4</v>
      </c>
      <c r="D128" s="2">
        <v>1.15952196575925E-5</v>
      </c>
      <c r="E128" s="2">
        <v>6.0074769053434498E-4</v>
      </c>
    </row>
    <row r="129" spans="1:5" x14ac:dyDescent="0.35">
      <c r="A129" s="15" t="s">
        <v>460</v>
      </c>
      <c r="B129" s="2">
        <v>1.3605442176870699E-2</v>
      </c>
      <c r="C129" s="2">
        <v>8.4341900245259898E-4</v>
      </c>
      <c r="D129" s="2">
        <v>1.14750884687428E-5</v>
      </c>
      <c r="E129" s="2">
        <v>5.9452370026993201E-4</v>
      </c>
    </row>
    <row r="130" spans="1:5" x14ac:dyDescent="0.35">
      <c r="A130" s="15" t="s">
        <v>763</v>
      </c>
      <c r="B130" s="2">
        <v>1.7006802721088399E-2</v>
      </c>
      <c r="C130" s="2">
        <v>6.6278968803801404E-4</v>
      </c>
      <c r="D130" s="2">
        <v>1.12719334700343E-5</v>
      </c>
      <c r="E130" s="2">
        <v>5.83998250998708E-4</v>
      </c>
    </row>
    <row r="131" spans="1:5" x14ac:dyDescent="0.35">
      <c r="A131" s="15" t="s">
        <v>967</v>
      </c>
      <c r="B131" s="2">
        <v>1.02040816326531E-2</v>
      </c>
      <c r="C131" s="2">
        <v>1.08268197009699E-3</v>
      </c>
      <c r="D131" s="2">
        <v>1.1047775205071301E-5</v>
      </c>
      <c r="E131" s="2">
        <v>5.7238462366198902E-4</v>
      </c>
    </row>
    <row r="132" spans="1:5" x14ac:dyDescent="0.35">
      <c r="A132" s="15" t="s">
        <v>537</v>
      </c>
      <c r="B132" s="2">
        <v>1.7006802721088399E-2</v>
      </c>
      <c r="C132" s="2">
        <v>6.4568334873754403E-4</v>
      </c>
      <c r="D132" s="2">
        <v>1.09810093322712E-5</v>
      </c>
      <c r="E132" s="2">
        <v>5.6892548747693704E-4</v>
      </c>
    </row>
    <row r="133" spans="1:5" x14ac:dyDescent="0.35">
      <c r="A133" s="15" t="s">
        <v>1155</v>
      </c>
      <c r="B133" s="2">
        <v>1.3605442176870699E-2</v>
      </c>
      <c r="C133" s="2">
        <v>7.8650374627964E-4</v>
      </c>
      <c r="D133" s="2">
        <v>1.07007312418999E-5</v>
      </c>
      <c r="E133" s="2">
        <v>5.5440429508299405E-4</v>
      </c>
    </row>
    <row r="134" spans="1:5" x14ac:dyDescent="0.35">
      <c r="A134" s="15" t="s">
        <v>739</v>
      </c>
      <c r="B134" s="2">
        <v>6.8027210884353704E-3</v>
      </c>
      <c r="C134" s="2">
        <v>1.5343624879487401E-3</v>
      </c>
      <c r="D134" s="2">
        <v>1.0437840054073001E-5</v>
      </c>
      <c r="E134" s="2">
        <v>5.4078391715031899E-4</v>
      </c>
    </row>
    <row r="135" spans="1:5" x14ac:dyDescent="0.35">
      <c r="A135" s="15" t="s">
        <v>1048</v>
      </c>
      <c r="B135" s="2">
        <v>2.04081632653061E-2</v>
      </c>
      <c r="C135" s="2">
        <v>5.0784704328608204E-4</v>
      </c>
      <c r="D135" s="2">
        <v>1.03642253731853E-5</v>
      </c>
      <c r="E135" s="2">
        <v>5.3696994459622902E-4</v>
      </c>
    </row>
    <row r="136" spans="1:5" x14ac:dyDescent="0.35">
      <c r="A136" s="15" t="s">
        <v>743</v>
      </c>
      <c r="B136" s="2">
        <v>6.8027210884353704E-3</v>
      </c>
      <c r="C136" s="2">
        <v>1.4117524230072499E-3</v>
      </c>
      <c r="D136" s="2">
        <v>9.6037579796411595E-6</v>
      </c>
      <c r="E136" s="2">
        <v>4.9757017090594003E-4</v>
      </c>
    </row>
    <row r="137" spans="1:5" x14ac:dyDescent="0.35">
      <c r="A137" s="15" t="s">
        <v>626</v>
      </c>
      <c r="B137" s="2">
        <v>2.04081632653061E-2</v>
      </c>
      <c r="C137" s="2">
        <v>4.6134421811741002E-4</v>
      </c>
      <c r="D137" s="2">
        <v>9.4151881248451108E-6</v>
      </c>
      <c r="E137" s="2">
        <v>4.8780037713588799E-4</v>
      </c>
    </row>
    <row r="138" spans="1:5" x14ac:dyDescent="0.35">
      <c r="A138" s="15" t="s">
        <v>456</v>
      </c>
      <c r="B138" s="2">
        <v>1.02040816326531E-2</v>
      </c>
      <c r="C138" s="2">
        <v>8.7557033720752199E-4</v>
      </c>
      <c r="D138" s="2">
        <v>8.9343911959951306E-6</v>
      </c>
      <c r="E138" s="2">
        <v>4.6289031478674602E-4</v>
      </c>
    </row>
    <row r="139" spans="1:5" x14ac:dyDescent="0.35">
      <c r="A139" s="15" t="s">
        <v>1199</v>
      </c>
      <c r="B139" s="2">
        <v>1.7006802721088399E-2</v>
      </c>
      <c r="C139" s="2">
        <v>4.8939682880507797E-4</v>
      </c>
      <c r="D139" s="2">
        <v>8.3230753198142502E-6</v>
      </c>
      <c r="E139" s="2">
        <v>4.3121807297956502E-4</v>
      </c>
    </row>
    <row r="140" spans="1:5" x14ac:dyDescent="0.35">
      <c r="A140" s="15" t="s">
        <v>496</v>
      </c>
      <c r="B140" s="2">
        <v>1.3605442176870699E-2</v>
      </c>
      <c r="C140" s="2">
        <v>5.9504648812688105E-4</v>
      </c>
      <c r="D140" s="2">
        <v>8.0958705867602897E-6</v>
      </c>
      <c r="E140" s="2">
        <v>4.1944660829918199E-4</v>
      </c>
    </row>
    <row r="141" spans="1:5" x14ac:dyDescent="0.35">
      <c r="A141" s="15" t="s">
        <v>563</v>
      </c>
      <c r="B141" s="2">
        <v>1.7006802721088399E-2</v>
      </c>
      <c r="C141" s="2">
        <v>4.7427983390853302E-4</v>
      </c>
      <c r="D141" s="2">
        <v>8.0659835698730203E-6</v>
      </c>
      <c r="E141" s="2">
        <v>4.1789816360367899E-4</v>
      </c>
    </row>
    <row r="142" spans="1:5" x14ac:dyDescent="0.35">
      <c r="A142" s="15" t="s">
        <v>597</v>
      </c>
      <c r="B142" s="2">
        <v>1.02040816326531E-2</v>
      </c>
      <c r="C142" s="2">
        <v>7.8653640961015602E-4</v>
      </c>
      <c r="D142" s="2">
        <v>8.0258817307158692E-6</v>
      </c>
      <c r="E142" s="2">
        <v>4.1582048953011698E-4</v>
      </c>
    </row>
    <row r="143" spans="1:5" x14ac:dyDescent="0.35">
      <c r="A143" s="15" t="s">
        <v>514</v>
      </c>
      <c r="B143" s="2">
        <v>1.3605442176870699E-2</v>
      </c>
      <c r="C143" s="2">
        <v>5.87963736416938E-4</v>
      </c>
      <c r="D143" s="2">
        <v>7.9995066179175196E-6</v>
      </c>
      <c r="E143" s="2">
        <v>4.1445399639164401E-4</v>
      </c>
    </row>
    <row r="144" spans="1:5" x14ac:dyDescent="0.35">
      <c r="A144" s="15" t="s">
        <v>718</v>
      </c>
      <c r="B144" s="2">
        <v>1.3605442176870699E-2</v>
      </c>
      <c r="C144" s="2">
        <v>5.7036344265952302E-4</v>
      </c>
      <c r="D144" s="2">
        <v>7.7600468389050692E-6</v>
      </c>
      <c r="E144" s="2">
        <v>4.0204759845649101E-4</v>
      </c>
    </row>
    <row r="145" spans="1:5" x14ac:dyDescent="0.35">
      <c r="A145" s="15" t="s">
        <v>690</v>
      </c>
      <c r="B145" s="2">
        <v>1.02040816326531E-2</v>
      </c>
      <c r="C145" s="2">
        <v>7.1829035111558497E-4</v>
      </c>
      <c r="D145" s="2">
        <v>7.3294933787304602E-6</v>
      </c>
      <c r="E145" s="2">
        <v>3.7974064744654602E-4</v>
      </c>
    </row>
    <row r="146" spans="1:5" x14ac:dyDescent="0.35">
      <c r="A146" s="15" t="s">
        <v>783</v>
      </c>
      <c r="B146" s="2">
        <v>1.02040816326531E-2</v>
      </c>
      <c r="C146" s="2">
        <v>7.1499864717857798E-4</v>
      </c>
      <c r="D146" s="2">
        <v>7.2959045630467101E-6</v>
      </c>
      <c r="E146" s="2">
        <v>3.7800041275969499E-4</v>
      </c>
    </row>
    <row r="147" spans="1:5" x14ac:dyDescent="0.35">
      <c r="A147" s="15" t="s">
        <v>483</v>
      </c>
      <c r="B147" s="2">
        <v>1.7006802721088399E-2</v>
      </c>
      <c r="C147" s="2">
        <v>4.21596160379665E-4</v>
      </c>
      <c r="D147" s="2">
        <v>7.1700027275453302E-6</v>
      </c>
      <c r="E147" s="2">
        <v>3.7147744561073201E-4</v>
      </c>
    </row>
    <row r="148" spans="1:5" x14ac:dyDescent="0.35">
      <c r="A148" s="15" t="s">
        <v>1159</v>
      </c>
      <c r="B148" s="2">
        <v>1.3605442176870699E-2</v>
      </c>
      <c r="C148" s="2">
        <v>5.0221349932758096E-4</v>
      </c>
      <c r="D148" s="2">
        <v>6.8328367255453098E-6</v>
      </c>
      <c r="E148" s="2">
        <v>3.5400889365487699E-4</v>
      </c>
    </row>
    <row r="149" spans="1:5" x14ac:dyDescent="0.35">
      <c r="A149" s="15" t="s">
        <v>582</v>
      </c>
      <c r="B149" s="2">
        <v>1.3605442176870699E-2</v>
      </c>
      <c r="C149" s="2">
        <v>5.0139054596772003E-4</v>
      </c>
      <c r="D149" s="2">
        <v>6.82164008119347E-6</v>
      </c>
      <c r="E149" s="2">
        <v>3.53428796128937E-4</v>
      </c>
    </row>
    <row r="150" spans="1:5" x14ac:dyDescent="0.35">
      <c r="A150" s="15" t="s">
        <v>499</v>
      </c>
      <c r="B150" s="2">
        <v>1.02040816326531E-2</v>
      </c>
      <c r="C150" s="2">
        <v>6.5996076595963601E-4</v>
      </c>
      <c r="D150" s="2">
        <v>6.73429353020037E-6</v>
      </c>
      <c r="E150" s="2">
        <v>3.4890337614253001E-4</v>
      </c>
    </row>
    <row r="151" spans="1:5" x14ac:dyDescent="0.35">
      <c r="A151" s="15" t="s">
        <v>654</v>
      </c>
      <c r="B151" s="2">
        <v>6.8027210884353704E-3</v>
      </c>
      <c r="C151" s="2">
        <v>9.8855677640962607E-4</v>
      </c>
      <c r="D151" s="2">
        <v>6.7248760299974499E-6</v>
      </c>
      <c r="E151" s="2">
        <v>3.4841545597675698E-4</v>
      </c>
    </row>
    <row r="152" spans="1:5" x14ac:dyDescent="0.35">
      <c r="A152" s="15" t="s">
        <v>648</v>
      </c>
      <c r="B152" s="2">
        <v>1.3605442176870699E-2</v>
      </c>
      <c r="C152" s="2">
        <v>4.8325403913321302E-4</v>
      </c>
      <c r="D152" s="2">
        <v>6.5748848861661599E-6</v>
      </c>
      <c r="E152" s="2">
        <v>3.4064442309267897E-4</v>
      </c>
    </row>
    <row r="153" spans="1:5" x14ac:dyDescent="0.35">
      <c r="A153" s="15" t="s">
        <v>453</v>
      </c>
      <c r="B153" s="2">
        <v>1.3605442176870699E-2</v>
      </c>
      <c r="C153" s="2">
        <v>4.6006297644021798E-4</v>
      </c>
      <c r="D153" s="2">
        <v>6.2593602236764396E-6</v>
      </c>
      <c r="E153" s="2">
        <v>3.2429710774249399E-4</v>
      </c>
    </row>
    <row r="154" spans="1:5" x14ac:dyDescent="0.35">
      <c r="A154" s="15" t="s">
        <v>586</v>
      </c>
      <c r="B154" s="2">
        <v>1.3605442176870699E-2</v>
      </c>
      <c r="C154" s="2">
        <v>4.5707189775117399E-4</v>
      </c>
      <c r="D154" s="2">
        <v>6.21866527552618E-6</v>
      </c>
      <c r="E154" s="2">
        <v>3.2218870472473202E-4</v>
      </c>
    </row>
    <row r="155" spans="1:5" x14ac:dyDescent="0.35">
      <c r="A155" s="15" t="s">
        <v>545</v>
      </c>
      <c r="B155" s="2">
        <v>1.02040816326531E-2</v>
      </c>
      <c r="C155" s="2">
        <v>5.9421965324917296E-4</v>
      </c>
      <c r="D155" s="2">
        <v>6.0634658494813601E-6</v>
      </c>
      <c r="E155" s="2">
        <v>3.1414783102661002E-4</v>
      </c>
    </row>
    <row r="156" spans="1:5" x14ac:dyDescent="0.35">
      <c r="A156" s="15" t="s">
        <v>471</v>
      </c>
      <c r="B156" s="2">
        <v>1.02040816326531E-2</v>
      </c>
      <c r="C156" s="2">
        <v>5.8226110686753103E-4</v>
      </c>
      <c r="D156" s="2">
        <v>5.94143986599521E-6</v>
      </c>
      <c r="E156" s="2">
        <v>3.0782567155665199E-4</v>
      </c>
    </row>
    <row r="157" spans="1:5" x14ac:dyDescent="0.35">
      <c r="A157" s="15" t="s">
        <v>923</v>
      </c>
      <c r="B157" s="2">
        <v>1.3605442176870699E-2</v>
      </c>
      <c r="C157" s="2">
        <v>4.3660076022944302E-4</v>
      </c>
      <c r="D157" s="2">
        <v>5.9401463976794997E-6</v>
      </c>
      <c r="E157" s="2">
        <v>3.077586570346E-4</v>
      </c>
    </row>
    <row r="158" spans="1:5" x14ac:dyDescent="0.35">
      <c r="A158" s="15" t="s">
        <v>677</v>
      </c>
      <c r="B158" s="2">
        <v>6.8027210884353704E-3</v>
      </c>
      <c r="C158" s="2">
        <v>8.6366502032656802E-4</v>
      </c>
      <c r="D158" s="2">
        <v>5.8752722471195097E-6</v>
      </c>
      <c r="E158" s="2">
        <v>3.0439753087441E-4</v>
      </c>
    </row>
    <row r="159" spans="1:5" x14ac:dyDescent="0.35">
      <c r="A159" s="15" t="s">
        <v>716</v>
      </c>
      <c r="B159" s="2">
        <v>1.02040816326531E-2</v>
      </c>
      <c r="C159" s="2">
        <v>5.7535851146179196E-4</v>
      </c>
      <c r="D159" s="2">
        <v>5.8710052189978796E-6</v>
      </c>
      <c r="E159" s="2">
        <v>3.0417645638291998E-4</v>
      </c>
    </row>
    <row r="160" spans="1:5" x14ac:dyDescent="0.35">
      <c r="A160" s="15" t="s">
        <v>442</v>
      </c>
      <c r="B160" s="2">
        <v>1.02040816326531E-2</v>
      </c>
      <c r="C160" s="2">
        <v>5.6700998017555296E-4</v>
      </c>
      <c r="D160" s="2">
        <v>5.7858161242403399E-6</v>
      </c>
      <c r="E160" s="2">
        <v>2.9976281408500998E-4</v>
      </c>
    </row>
    <row r="161" spans="1:5" x14ac:dyDescent="0.35">
      <c r="A161" s="15" t="s">
        <v>575</v>
      </c>
      <c r="B161" s="2">
        <v>1.3605442176870699E-2</v>
      </c>
      <c r="C161" s="2">
        <v>4.1569262742717402E-4</v>
      </c>
      <c r="D161" s="2">
        <v>5.6556820058118901E-6</v>
      </c>
      <c r="E161" s="2">
        <v>2.9302057259117002E-4</v>
      </c>
    </row>
    <row r="162" spans="1:5" x14ac:dyDescent="0.35">
      <c r="A162" s="15" t="s">
        <v>464</v>
      </c>
      <c r="B162" s="2">
        <v>1.02040816326531E-2</v>
      </c>
      <c r="C162" s="2">
        <v>5.2967133701894097E-4</v>
      </c>
      <c r="D162" s="2">
        <v>5.40480956141777E-6</v>
      </c>
      <c r="E162" s="2">
        <v>2.8002288509244399E-4</v>
      </c>
    </row>
    <row r="163" spans="1:5" x14ac:dyDescent="0.35">
      <c r="A163" s="15" t="s">
        <v>705</v>
      </c>
      <c r="B163" s="2">
        <v>6.8027210884353704E-3</v>
      </c>
      <c r="C163" s="2">
        <v>7.7227942854050295E-4</v>
      </c>
      <c r="D163" s="2">
        <v>5.2536015546972999E-6</v>
      </c>
      <c r="E163" s="2">
        <v>2.72188806609235E-4</v>
      </c>
    </row>
    <row r="164" spans="1:5" x14ac:dyDescent="0.35">
      <c r="A164" s="15" t="s">
        <v>853</v>
      </c>
      <c r="B164" s="2">
        <v>1.3605442176870699E-2</v>
      </c>
      <c r="C164" s="2">
        <v>3.8535587137932399E-4</v>
      </c>
      <c r="D164" s="2">
        <v>5.2429370255690403E-6</v>
      </c>
      <c r="E164" s="2">
        <v>2.7163627794366202E-4</v>
      </c>
    </row>
    <row r="165" spans="1:5" x14ac:dyDescent="0.35">
      <c r="A165" s="15" t="s">
        <v>866</v>
      </c>
      <c r="B165" s="2">
        <v>1.02040816326531E-2</v>
      </c>
      <c r="C165" s="2">
        <v>5.0518987572781499E-4</v>
      </c>
      <c r="D165" s="2">
        <v>5.1549987319164798E-6</v>
      </c>
      <c r="E165" s="2">
        <v>2.6708019980272601E-4</v>
      </c>
    </row>
    <row r="166" spans="1:5" x14ac:dyDescent="0.35">
      <c r="A166" s="15" t="s">
        <v>504</v>
      </c>
      <c r="B166" s="2">
        <v>1.3605442176870699E-2</v>
      </c>
      <c r="C166" s="2">
        <v>3.6779367899653098E-4</v>
      </c>
      <c r="D166" s="2">
        <v>5.0039956326058701E-6</v>
      </c>
      <c r="E166" s="2">
        <v>2.5925673756111301E-4</v>
      </c>
    </row>
    <row r="167" spans="1:5" x14ac:dyDescent="0.35">
      <c r="A167" s="15" t="s">
        <v>637</v>
      </c>
      <c r="B167" s="2">
        <v>3.40136054421769E-3</v>
      </c>
      <c r="C167" s="2">
        <v>1.4198906835820599E-3</v>
      </c>
      <c r="D167" s="2">
        <v>4.82956014823829E-6</v>
      </c>
      <c r="E167" s="2">
        <v>2.5021924474290301E-4</v>
      </c>
    </row>
    <row r="168" spans="1:5" x14ac:dyDescent="0.35">
      <c r="A168" s="15" t="s">
        <v>1136</v>
      </c>
      <c r="B168" s="2">
        <v>1.02040816326531E-2</v>
      </c>
      <c r="C168" s="2">
        <v>4.3493757068464102E-4</v>
      </c>
      <c r="D168" s="2">
        <v>4.4381384763738898E-6</v>
      </c>
      <c r="E168" s="2">
        <v>2.29939709525676E-4</v>
      </c>
    </row>
    <row r="169" spans="1:5" x14ac:dyDescent="0.35">
      <c r="A169" s="15" t="s">
        <v>1033</v>
      </c>
      <c r="B169" s="2">
        <v>1.02040816326531E-2</v>
      </c>
      <c r="C169" s="2">
        <v>4.04087060774701E-4</v>
      </c>
      <c r="D169" s="2">
        <v>4.12333735484388E-6</v>
      </c>
      <c r="E169" s="2">
        <v>2.1362988079268299E-4</v>
      </c>
    </row>
    <row r="170" spans="1:5" x14ac:dyDescent="0.35">
      <c r="A170" s="15" t="s">
        <v>567</v>
      </c>
      <c r="B170" s="2">
        <v>1.3605442176870699E-2</v>
      </c>
      <c r="C170" s="2">
        <v>3.0288510199396001E-4</v>
      </c>
      <c r="D170" s="2">
        <v>4.1208857414144198E-6</v>
      </c>
      <c r="E170" s="2">
        <v>2.13502862836203E-4</v>
      </c>
    </row>
    <row r="171" spans="1:5" x14ac:dyDescent="0.35">
      <c r="A171" s="15" t="s">
        <v>662</v>
      </c>
      <c r="B171" s="2">
        <v>1.02040816326531E-2</v>
      </c>
      <c r="C171" s="2">
        <v>3.9991583310044999E-4</v>
      </c>
      <c r="D171" s="2">
        <v>4.0807738071474501E-6</v>
      </c>
      <c r="E171" s="2">
        <v>2.1142466573555901E-4</v>
      </c>
    </row>
    <row r="172" spans="1:5" x14ac:dyDescent="0.35">
      <c r="A172" s="15" t="s">
        <v>1021</v>
      </c>
      <c r="B172" s="2">
        <v>1.3605442176870699E-2</v>
      </c>
      <c r="C172" s="2">
        <v>2.9826150432545799E-4</v>
      </c>
      <c r="D172" s="2">
        <v>4.0579796506865003E-6</v>
      </c>
      <c r="E172" s="2">
        <v>2.1024370174729801E-4</v>
      </c>
    </row>
    <row r="173" spans="1:5" x14ac:dyDescent="0.35">
      <c r="A173" s="15" t="s">
        <v>639</v>
      </c>
      <c r="B173" s="2">
        <v>6.8027210884353704E-3</v>
      </c>
      <c r="C173" s="2">
        <v>5.6440745682022602E-4</v>
      </c>
      <c r="D173" s="2">
        <v>3.8395065089811298E-6</v>
      </c>
      <c r="E173" s="2">
        <v>1.98924620332799E-4</v>
      </c>
    </row>
    <row r="174" spans="1:5" x14ac:dyDescent="0.35">
      <c r="A174" s="15" t="s">
        <v>552</v>
      </c>
      <c r="B174" s="2">
        <v>6.8027210884353704E-3</v>
      </c>
      <c r="C174" s="2">
        <v>5.5217725992610597E-4</v>
      </c>
      <c r="D174" s="2">
        <v>3.7563078906537798E-6</v>
      </c>
      <c r="E174" s="2">
        <v>1.9461410450888599E-4</v>
      </c>
    </row>
    <row r="175" spans="1:5" x14ac:dyDescent="0.35">
      <c r="A175" s="15" t="s">
        <v>807</v>
      </c>
      <c r="B175" s="2">
        <v>3.40136054421769E-3</v>
      </c>
      <c r="C175" s="2">
        <v>1.0801948731352499E-3</v>
      </c>
      <c r="D175" s="2">
        <v>3.6741322215484602E-6</v>
      </c>
      <c r="E175" s="2">
        <v>1.9035658762771101E-4</v>
      </c>
    </row>
    <row r="176" spans="1:5" x14ac:dyDescent="0.35">
      <c r="A176" s="15" t="s">
        <v>553</v>
      </c>
      <c r="B176" s="2">
        <v>1.02040816326531E-2</v>
      </c>
      <c r="C176" s="2">
        <v>3.5950106026321599E-4</v>
      </c>
      <c r="D176" s="2">
        <v>3.6683781659511801E-6</v>
      </c>
      <c r="E176" s="2">
        <v>1.90058470324774E-4</v>
      </c>
    </row>
    <row r="177" spans="1:5" x14ac:dyDescent="0.35">
      <c r="A177" s="15" t="s">
        <v>813</v>
      </c>
      <c r="B177" s="2">
        <v>6.8027210884353704E-3</v>
      </c>
      <c r="C177" s="2">
        <v>5.3166842459946399E-4</v>
      </c>
      <c r="D177" s="2">
        <v>3.6167920040779902E-6</v>
      </c>
      <c r="E177" s="2">
        <v>1.87385794125099E-4</v>
      </c>
    </row>
    <row r="178" spans="1:5" x14ac:dyDescent="0.35">
      <c r="A178" s="15" t="s">
        <v>446</v>
      </c>
      <c r="B178" s="2">
        <v>1.3605442176870699E-2</v>
      </c>
      <c r="C178" s="2">
        <v>2.5929209026898299E-4</v>
      </c>
      <c r="D178" s="2">
        <v>3.5277835410746001E-6</v>
      </c>
      <c r="E178" s="2">
        <v>1.8277427056915901E-4</v>
      </c>
    </row>
    <row r="179" spans="1:5" x14ac:dyDescent="0.35">
      <c r="A179" s="15" t="s">
        <v>1184</v>
      </c>
      <c r="B179" s="2">
        <v>3.40136054421769E-3</v>
      </c>
      <c r="C179" s="2">
        <v>1.0223732617880199E-3</v>
      </c>
      <c r="D179" s="2">
        <v>3.4774600741089102E-6</v>
      </c>
      <c r="E179" s="2">
        <v>1.8016701452295501E-4</v>
      </c>
    </row>
    <row r="180" spans="1:5" x14ac:dyDescent="0.35">
      <c r="A180" s="15" t="s">
        <v>843</v>
      </c>
      <c r="B180" s="2">
        <v>6.8027210884353704E-3</v>
      </c>
      <c r="C180" s="2">
        <v>5.0327730300751101E-4</v>
      </c>
      <c r="D180" s="2">
        <v>3.42365512250007E-6</v>
      </c>
      <c r="E180" s="2">
        <v>1.7737938294952799E-4</v>
      </c>
    </row>
    <row r="181" spans="1:5" x14ac:dyDescent="0.35">
      <c r="A181" s="15" t="s">
        <v>613</v>
      </c>
      <c r="B181" s="2">
        <v>6.8027210884353704E-3</v>
      </c>
      <c r="C181" s="2">
        <v>4.9994869551874704E-4</v>
      </c>
      <c r="D181" s="2">
        <v>3.4010115341411401E-6</v>
      </c>
      <c r="E181" s="2">
        <v>1.76206219886323E-4</v>
      </c>
    </row>
    <row r="182" spans="1:5" x14ac:dyDescent="0.35">
      <c r="A182" s="15" t="s">
        <v>819</v>
      </c>
      <c r="B182" s="2">
        <v>1.02040816326531E-2</v>
      </c>
      <c r="C182" s="2">
        <v>3.29408188503013E-4</v>
      </c>
      <c r="D182" s="2">
        <v>3.3613080459491201E-6</v>
      </c>
      <c r="E182" s="2">
        <v>1.7414918435427901E-4</v>
      </c>
    </row>
    <row r="183" spans="1:5" x14ac:dyDescent="0.35">
      <c r="A183" s="15" t="s">
        <v>1068</v>
      </c>
      <c r="B183" s="2">
        <v>1.02040816326531E-2</v>
      </c>
      <c r="C183" s="2">
        <v>3.0229144966673998E-4</v>
      </c>
      <c r="D183" s="2">
        <v>3.08460662925245E-6</v>
      </c>
      <c r="E183" s="2">
        <v>1.5981329922602701E-4</v>
      </c>
    </row>
    <row r="184" spans="1:5" x14ac:dyDescent="0.35">
      <c r="A184" s="15" t="s">
        <v>547</v>
      </c>
      <c r="B184" s="2">
        <v>6.8027210884353704E-3</v>
      </c>
      <c r="C184" s="2">
        <v>4.4704070223318301E-4</v>
      </c>
      <c r="D184" s="2">
        <v>3.0410932124706301E-6</v>
      </c>
      <c r="E184" s="2">
        <v>1.5755887150401099E-4</v>
      </c>
    </row>
    <row r="185" spans="1:5" x14ac:dyDescent="0.35">
      <c r="A185" s="15" t="s">
        <v>1109</v>
      </c>
      <c r="B185" s="2">
        <v>1.02040816326531E-2</v>
      </c>
      <c r="C185" s="2">
        <v>2.9550876377965101E-4</v>
      </c>
      <c r="D185" s="2">
        <v>3.0153955487719502E-6</v>
      </c>
      <c r="E185" s="2">
        <v>1.5622747696600401E-4</v>
      </c>
    </row>
    <row r="186" spans="1:5" x14ac:dyDescent="0.35">
      <c r="A186" s="15" t="s">
        <v>983</v>
      </c>
      <c r="B186" s="2">
        <v>3.40136054421769E-3</v>
      </c>
      <c r="C186" s="2">
        <v>8.49739593699048E-4</v>
      </c>
      <c r="D186" s="2">
        <v>2.89027072686751E-6</v>
      </c>
      <c r="E186" s="2">
        <v>1.4974476684861599E-4</v>
      </c>
    </row>
    <row r="187" spans="1:5" x14ac:dyDescent="0.35">
      <c r="A187" s="15" t="s">
        <v>1073</v>
      </c>
      <c r="B187" s="2">
        <v>1.02040816326531E-2</v>
      </c>
      <c r="C187" s="2">
        <v>2.6403207646044099E-4</v>
      </c>
      <c r="D187" s="2">
        <v>2.6942048618412301E-6</v>
      </c>
      <c r="E187" s="2">
        <v>1.39586605202232E-4</v>
      </c>
    </row>
    <row r="188" spans="1:5" x14ac:dyDescent="0.35">
      <c r="A188" s="15" t="s">
        <v>445</v>
      </c>
      <c r="B188" s="2">
        <v>1.02040816326531E-2</v>
      </c>
      <c r="C188" s="2">
        <v>2.6205993277940198E-4</v>
      </c>
      <c r="D188" s="2">
        <v>2.6740809467286E-6</v>
      </c>
      <c r="E188" s="2">
        <v>1.3854398627085999E-4</v>
      </c>
    </row>
    <row r="189" spans="1:5" x14ac:dyDescent="0.35">
      <c r="A189" s="15" t="s">
        <v>1163</v>
      </c>
      <c r="B189" s="2">
        <v>6.8027210884353704E-3</v>
      </c>
      <c r="C189" s="2">
        <v>3.8628996042884502E-4</v>
      </c>
      <c r="D189" s="2">
        <v>2.6278228600601698E-6</v>
      </c>
      <c r="E189" s="2">
        <v>1.36147357353494E-4</v>
      </c>
    </row>
    <row r="190" spans="1:5" x14ac:dyDescent="0.35">
      <c r="A190" s="15" t="s">
        <v>918</v>
      </c>
      <c r="B190" s="2">
        <v>6.8027210884353704E-3</v>
      </c>
      <c r="C190" s="2">
        <v>3.8504977187632598E-4</v>
      </c>
      <c r="D190" s="2">
        <v>2.6193862032403099E-6</v>
      </c>
      <c r="E190" s="2">
        <v>1.3571025462926601E-4</v>
      </c>
    </row>
    <row r="191" spans="1:5" x14ac:dyDescent="0.35">
      <c r="A191" s="15" t="s">
        <v>669</v>
      </c>
      <c r="B191" s="2">
        <v>6.8027210884353704E-3</v>
      </c>
      <c r="C191" s="2">
        <v>3.7848045890968802E-4</v>
      </c>
      <c r="D191" s="2">
        <v>2.57469699938564E-6</v>
      </c>
      <c r="E191" s="2">
        <v>1.3339490944389501E-4</v>
      </c>
    </row>
    <row r="192" spans="1:5" x14ac:dyDescent="0.35">
      <c r="A192" s="15" t="s">
        <v>651</v>
      </c>
      <c r="B192" s="2">
        <v>6.8027210884353704E-3</v>
      </c>
      <c r="C192" s="2">
        <v>3.7720978990593898E-4</v>
      </c>
      <c r="D192" s="2">
        <v>2.56605299255741E-6</v>
      </c>
      <c r="E192" s="2">
        <v>1.3294706392717699E-4</v>
      </c>
    </row>
    <row r="193" spans="1:5" x14ac:dyDescent="0.35">
      <c r="A193" s="15" t="s">
        <v>1042</v>
      </c>
      <c r="B193" s="2">
        <v>1.02040816326531E-2</v>
      </c>
      <c r="C193" s="2">
        <v>2.48523067239905E-4</v>
      </c>
      <c r="D193" s="2">
        <v>2.5359496657133201E-6</v>
      </c>
      <c r="E193" s="2">
        <v>1.31387412224749E-4</v>
      </c>
    </row>
    <row r="194" spans="1:5" x14ac:dyDescent="0.35">
      <c r="A194" s="15" t="s">
        <v>769</v>
      </c>
      <c r="B194" s="2">
        <v>6.8027210884353704E-3</v>
      </c>
      <c r="C194" s="2">
        <v>3.63755279673445E-4</v>
      </c>
      <c r="D194" s="2">
        <v>2.4745257120642499E-6</v>
      </c>
      <c r="E194" s="2">
        <v>1.2820504057610099E-4</v>
      </c>
    </row>
    <row r="195" spans="1:5" x14ac:dyDescent="0.35">
      <c r="A195" s="15" t="s">
        <v>1056</v>
      </c>
      <c r="B195" s="2">
        <v>3.40136054421769E-3</v>
      </c>
      <c r="C195" s="2">
        <v>7.1035368013279204E-4</v>
      </c>
      <c r="D195" s="2">
        <v>2.4161689800435099E-6</v>
      </c>
      <c r="E195" s="2">
        <v>1.2518158151074099E-4</v>
      </c>
    </row>
    <row r="196" spans="1:5" x14ac:dyDescent="0.35">
      <c r="A196" s="15" t="s">
        <v>810</v>
      </c>
      <c r="B196" s="2">
        <v>3.40136054421769E-3</v>
      </c>
      <c r="C196" s="2">
        <v>6.91842721935102E-4</v>
      </c>
      <c r="D196" s="2">
        <v>2.3532065371942201E-6</v>
      </c>
      <c r="E196" s="2">
        <v>1.21919500821537E-4</v>
      </c>
    </row>
    <row r="197" spans="1:5" x14ac:dyDescent="0.35">
      <c r="A197" s="15" t="s">
        <v>711</v>
      </c>
      <c r="B197" s="2">
        <v>6.8027210884353704E-3</v>
      </c>
      <c r="C197" s="2">
        <v>3.4521870211158101E-4</v>
      </c>
      <c r="D197" s="2">
        <v>2.3484265449767399E-6</v>
      </c>
      <c r="E197" s="2">
        <v>1.21671849688551E-4</v>
      </c>
    </row>
    <row r="198" spans="1:5" x14ac:dyDescent="0.35">
      <c r="A198" s="15" t="s">
        <v>477</v>
      </c>
      <c r="B198" s="2">
        <v>1.02040816326531E-2</v>
      </c>
      <c r="C198" s="2">
        <v>2.2589518384818599E-4</v>
      </c>
      <c r="D198" s="2">
        <v>2.3050528964100601E-6</v>
      </c>
      <c r="E198" s="2">
        <v>1.19424663350048E-4</v>
      </c>
    </row>
    <row r="199" spans="1:5" x14ac:dyDescent="0.35">
      <c r="A199" s="15" t="s">
        <v>689</v>
      </c>
      <c r="B199" s="2">
        <v>1.02040816326531E-2</v>
      </c>
      <c r="C199" s="2">
        <v>2.15860948306579E-4</v>
      </c>
      <c r="D199" s="2">
        <v>2.2026627378222398E-6</v>
      </c>
      <c r="E199" s="2">
        <v>1.14119834884397E-4</v>
      </c>
    </row>
    <row r="200" spans="1:5" x14ac:dyDescent="0.35">
      <c r="A200" s="15" t="s">
        <v>470</v>
      </c>
      <c r="B200" s="2">
        <v>6.8027210884353704E-3</v>
      </c>
      <c r="C200" s="2">
        <v>3.1364971361423698E-4</v>
      </c>
      <c r="D200" s="2">
        <v>2.1336715211852799E-6</v>
      </c>
      <c r="E200" s="2">
        <v>1.10545403757974E-4</v>
      </c>
    </row>
    <row r="201" spans="1:5" x14ac:dyDescent="0.35">
      <c r="A201" s="15" t="s">
        <v>672</v>
      </c>
      <c r="B201" s="2">
        <v>6.8027210884353704E-3</v>
      </c>
      <c r="C201" s="2">
        <v>3.12819427682201E-4</v>
      </c>
      <c r="D201" s="2">
        <v>2.1280233175660001E-6</v>
      </c>
      <c r="E201" s="2">
        <v>1.10252770640176E-4</v>
      </c>
    </row>
    <row r="202" spans="1:5" x14ac:dyDescent="0.35">
      <c r="A202" s="15" t="s">
        <v>653</v>
      </c>
      <c r="B202" s="2">
        <v>6.8027210884353704E-3</v>
      </c>
      <c r="C202" s="2">
        <v>3.0064753926584001E-4</v>
      </c>
      <c r="D202" s="2">
        <v>2.0452213555499302E-6</v>
      </c>
      <c r="E202" s="2">
        <v>1.05962805557859E-4</v>
      </c>
    </row>
    <row r="203" spans="1:5" x14ac:dyDescent="0.35">
      <c r="A203" s="15" t="s">
        <v>473</v>
      </c>
      <c r="B203" s="2">
        <v>6.8027210884353704E-3</v>
      </c>
      <c r="C203" s="2">
        <v>2.98016378639331E-4</v>
      </c>
      <c r="D203" s="2">
        <v>2.0273223036689199E-6</v>
      </c>
      <c r="E203" s="2">
        <v>1.0503545666773E-4</v>
      </c>
    </row>
    <row r="204" spans="1:5" x14ac:dyDescent="0.35">
      <c r="A204" s="15" t="s">
        <v>1090</v>
      </c>
      <c r="B204" s="2">
        <v>3.40136054421769E-3</v>
      </c>
      <c r="C204" s="2">
        <v>5.8562695533361203E-4</v>
      </c>
      <c r="D204" s="2">
        <v>1.9919284195020798E-6</v>
      </c>
      <c r="E204" s="2">
        <v>1.0320170148239E-4</v>
      </c>
    </row>
    <row r="205" spans="1:5" x14ac:dyDescent="0.35">
      <c r="A205" s="15" t="s">
        <v>616</v>
      </c>
      <c r="B205" s="2">
        <v>6.8027210884353704E-3</v>
      </c>
      <c r="C205" s="2">
        <v>2.91478652191224E-4</v>
      </c>
      <c r="D205" s="2">
        <v>1.98284797408996E-6</v>
      </c>
      <c r="E205" s="2">
        <v>1.0273124410672601E-4</v>
      </c>
    </row>
    <row r="206" spans="1:5" x14ac:dyDescent="0.35">
      <c r="A206" s="15" t="s">
        <v>459</v>
      </c>
      <c r="B206" s="2">
        <v>6.8027210884353704E-3</v>
      </c>
      <c r="C206" s="2">
        <v>2.8798245678294702E-4</v>
      </c>
      <c r="D206" s="2">
        <v>1.9590643318567801E-6</v>
      </c>
      <c r="E206" s="2">
        <v>1.01499014915215E-4</v>
      </c>
    </row>
    <row r="207" spans="1:5" x14ac:dyDescent="0.35">
      <c r="A207" s="15" t="s">
        <v>750</v>
      </c>
      <c r="B207" s="2">
        <v>1.02040816326531E-2</v>
      </c>
      <c r="C207" s="2">
        <v>1.8818608612244399E-4</v>
      </c>
      <c r="D207" s="2">
        <v>1.9202661849229002E-6</v>
      </c>
      <c r="E207" s="2">
        <v>9.9488885063790696E-5</v>
      </c>
    </row>
    <row r="208" spans="1:5" x14ac:dyDescent="0.35">
      <c r="A208" s="15" t="s">
        <v>789</v>
      </c>
      <c r="B208" s="2">
        <v>6.8027210884353704E-3</v>
      </c>
      <c r="C208" s="2">
        <v>2.7791653337337901E-4</v>
      </c>
      <c r="D208" s="2">
        <v>1.89058866240394E-6</v>
      </c>
      <c r="E208" s="2">
        <v>9.7951294259948301E-5</v>
      </c>
    </row>
    <row r="209" spans="1:5" x14ac:dyDescent="0.35">
      <c r="A209" s="15" t="s">
        <v>546</v>
      </c>
      <c r="B209" s="2">
        <v>6.8027210884353704E-3</v>
      </c>
      <c r="C209" s="2">
        <v>2.7768092100309398E-4</v>
      </c>
      <c r="D209" s="2">
        <v>1.8889858571638999E-6</v>
      </c>
      <c r="E209" s="2">
        <v>9.7868253008918997E-5</v>
      </c>
    </row>
    <row r="210" spans="1:5" x14ac:dyDescent="0.35">
      <c r="A210" s="15" t="s">
        <v>790</v>
      </c>
      <c r="B210" s="2">
        <v>6.8027210884353704E-3</v>
      </c>
      <c r="C210" s="2">
        <v>2.6886581262281699E-4</v>
      </c>
      <c r="D210" s="2">
        <v>1.82901913348855E-6</v>
      </c>
      <c r="E210" s="2">
        <v>9.4761380364786701E-5</v>
      </c>
    </row>
    <row r="211" spans="1:5" x14ac:dyDescent="0.35">
      <c r="A211" s="15" t="s">
        <v>542</v>
      </c>
      <c r="B211" s="2">
        <v>3.40136054421769E-3</v>
      </c>
      <c r="C211" s="2">
        <v>5.1720023241855803E-4</v>
      </c>
      <c r="D211" s="2">
        <v>1.7591844640087001E-6</v>
      </c>
      <c r="E211" s="2">
        <v>9.1143249993122806E-5</v>
      </c>
    </row>
    <row r="212" spans="1:5" x14ac:dyDescent="0.35">
      <c r="A212" s="15" t="s">
        <v>925</v>
      </c>
      <c r="B212" s="2">
        <v>6.8027210884353704E-3</v>
      </c>
      <c r="C212" s="2">
        <v>2.5776713715931602E-4</v>
      </c>
      <c r="D212" s="2">
        <v>1.7535179398592899E-6</v>
      </c>
      <c r="E212" s="2">
        <v>9.0849667689670301E-5</v>
      </c>
    </row>
    <row r="213" spans="1:5" x14ac:dyDescent="0.35">
      <c r="A213" s="15" t="s">
        <v>605</v>
      </c>
      <c r="B213" s="2">
        <v>6.8027210884353704E-3</v>
      </c>
      <c r="C213" s="2">
        <v>2.5612539117344499E-4</v>
      </c>
      <c r="D213" s="2">
        <v>1.74234959981936E-6</v>
      </c>
      <c r="E213" s="2">
        <v>9.0271036608567798E-5</v>
      </c>
    </row>
    <row r="214" spans="1:5" x14ac:dyDescent="0.35">
      <c r="A214" s="15" t="s">
        <v>1005</v>
      </c>
      <c r="B214" s="2">
        <v>6.8027210884353704E-3</v>
      </c>
      <c r="C214" s="2">
        <v>2.5414719621164001E-4</v>
      </c>
      <c r="D214" s="2">
        <v>1.72889249123564E-6</v>
      </c>
      <c r="E214" s="2">
        <v>8.9573824555526496E-5</v>
      </c>
    </row>
    <row r="215" spans="1:5" x14ac:dyDescent="0.35">
      <c r="A215" s="15" t="s">
        <v>969</v>
      </c>
      <c r="B215" s="2">
        <v>6.8027210884353704E-3</v>
      </c>
      <c r="C215" s="2">
        <v>2.5202567950660898E-4</v>
      </c>
      <c r="D215" s="2">
        <v>1.7144604048068601E-6</v>
      </c>
      <c r="E215" s="2">
        <v>8.882609895414E-5</v>
      </c>
    </row>
    <row r="216" spans="1:5" x14ac:dyDescent="0.35">
      <c r="A216" s="15" t="s">
        <v>568</v>
      </c>
      <c r="B216" s="2">
        <v>3.40136054421769E-3</v>
      </c>
      <c r="C216" s="2">
        <v>5.0341039597260196E-4</v>
      </c>
      <c r="D216" s="2">
        <v>1.7122802584102101E-6</v>
      </c>
      <c r="E216" s="2">
        <v>8.8713145689649E-5</v>
      </c>
    </row>
    <row r="217" spans="1:5" x14ac:dyDescent="0.35">
      <c r="A217" s="15" t="s">
        <v>728</v>
      </c>
      <c r="B217" s="2">
        <v>6.8027210884353704E-3</v>
      </c>
      <c r="C217" s="2">
        <v>2.4671833936631298E-4</v>
      </c>
      <c r="D217" s="2">
        <v>1.6783560501109699E-6</v>
      </c>
      <c r="E217" s="2">
        <v>8.6955534329899496E-5</v>
      </c>
    </row>
    <row r="218" spans="1:5" x14ac:dyDescent="0.35">
      <c r="A218" s="15" t="s">
        <v>1197</v>
      </c>
      <c r="B218" s="2">
        <v>1.02040816326531E-2</v>
      </c>
      <c r="C218" s="2">
        <v>1.63805875757118E-4</v>
      </c>
      <c r="D218" s="2">
        <v>1.6714885281338499E-6</v>
      </c>
      <c r="E218" s="2">
        <v>8.6599728395275006E-5</v>
      </c>
    </row>
    <row r="219" spans="1:5" x14ac:dyDescent="0.35">
      <c r="A219" s="15" t="s">
        <v>523</v>
      </c>
      <c r="B219" s="2">
        <v>1.02040816326531E-2</v>
      </c>
      <c r="C219" s="2">
        <v>1.6175797188807E-4</v>
      </c>
      <c r="D219" s="2">
        <v>1.6505915498782599E-6</v>
      </c>
      <c r="E219" s="2">
        <v>8.5517057105130494E-5</v>
      </c>
    </row>
    <row r="220" spans="1:5" x14ac:dyDescent="0.35">
      <c r="A220" s="15" t="s">
        <v>474</v>
      </c>
      <c r="B220" s="2">
        <v>1.02040816326531E-2</v>
      </c>
      <c r="C220" s="2">
        <v>1.5796691930637801E-4</v>
      </c>
      <c r="D220" s="2">
        <v>1.6119073398609999E-6</v>
      </c>
      <c r="E220" s="2">
        <v>8.3512830319068895E-5</v>
      </c>
    </row>
    <row r="221" spans="1:5" x14ac:dyDescent="0.35">
      <c r="A221" s="15" t="s">
        <v>1132</v>
      </c>
      <c r="B221" s="2">
        <v>3.40136054421769E-3</v>
      </c>
      <c r="C221" s="2">
        <v>4.7114877805763298E-4</v>
      </c>
      <c r="D221" s="2">
        <v>1.60254686414161E-6</v>
      </c>
      <c r="E221" s="2">
        <v>8.3027864588639997E-5</v>
      </c>
    </row>
    <row r="222" spans="1:5" x14ac:dyDescent="0.35">
      <c r="A222" s="15" t="s">
        <v>481</v>
      </c>
      <c r="B222" s="2">
        <v>3.40136054421769E-3</v>
      </c>
      <c r="C222" s="2">
        <v>4.5796835316847998E-4</v>
      </c>
      <c r="D222" s="2">
        <v>1.5577154869676199E-6</v>
      </c>
      <c r="E222" s="2">
        <v>8.0705153411442601E-5</v>
      </c>
    </row>
    <row r="223" spans="1:5" x14ac:dyDescent="0.35">
      <c r="A223" s="15" t="s">
        <v>956</v>
      </c>
      <c r="B223" s="2">
        <v>3.40136054421769E-3</v>
      </c>
      <c r="C223" s="2">
        <v>4.40528289082867E-4</v>
      </c>
      <c r="D223" s="2">
        <v>1.4983955410981899E-6</v>
      </c>
      <c r="E223" s="2">
        <v>7.7631790289740403E-5</v>
      </c>
    </row>
    <row r="224" spans="1:5" x14ac:dyDescent="0.35">
      <c r="A224" s="15" t="s">
        <v>467</v>
      </c>
      <c r="B224" s="2">
        <v>1.02040816326531E-2</v>
      </c>
      <c r="C224" s="2">
        <v>1.3607834274087001E-4</v>
      </c>
      <c r="D224" s="2">
        <v>1.3885545177639801E-6</v>
      </c>
      <c r="E224" s="2">
        <v>7.1940932932782194E-5</v>
      </c>
    </row>
    <row r="225" spans="1:5" x14ac:dyDescent="0.35">
      <c r="A225" s="15" t="s">
        <v>581</v>
      </c>
      <c r="B225" s="2">
        <v>3.40136054421769E-3</v>
      </c>
      <c r="C225" s="2">
        <v>4.0029902775582998E-4</v>
      </c>
      <c r="D225" s="2">
        <v>1.36156131889738E-6</v>
      </c>
      <c r="E225" s="2">
        <v>7.0542416789224407E-5</v>
      </c>
    </row>
    <row r="226" spans="1:5" x14ac:dyDescent="0.35">
      <c r="A226" s="15" t="s">
        <v>836</v>
      </c>
      <c r="B226" s="2">
        <v>3.40136054421769E-3</v>
      </c>
      <c r="C226" s="2">
        <v>3.97682351072344E-4</v>
      </c>
      <c r="D226" s="2">
        <v>1.3526610580692E-6</v>
      </c>
      <c r="E226" s="2">
        <v>7.0081294766910298E-5</v>
      </c>
    </row>
    <row r="227" spans="1:5" x14ac:dyDescent="0.35">
      <c r="A227" s="15" t="s">
        <v>818</v>
      </c>
      <c r="B227" s="2">
        <v>6.8027210884353704E-3</v>
      </c>
      <c r="C227" s="2">
        <v>1.9416174843576401E-4</v>
      </c>
      <c r="D227" s="2">
        <v>1.32082822065146E-6</v>
      </c>
      <c r="E227" s="2">
        <v>6.8432037217111295E-5</v>
      </c>
    </row>
    <row r="228" spans="1:5" x14ac:dyDescent="0.35">
      <c r="A228" s="15" t="s">
        <v>652</v>
      </c>
      <c r="B228" s="2">
        <v>3.40136054421769E-3</v>
      </c>
      <c r="C228" s="2">
        <v>3.7347951704572402E-4</v>
      </c>
      <c r="D228" s="2">
        <v>1.2703384933527999E-6</v>
      </c>
      <c r="E228" s="2">
        <v>6.5816167232232302E-5</v>
      </c>
    </row>
    <row r="229" spans="1:5" x14ac:dyDescent="0.35">
      <c r="A229" s="15" t="s">
        <v>1165</v>
      </c>
      <c r="B229" s="2">
        <v>3.40136054421769E-3</v>
      </c>
      <c r="C229" s="2">
        <v>3.69832484571167E-4</v>
      </c>
      <c r="D229" s="2">
        <v>1.2579336209903601E-6</v>
      </c>
      <c r="E229" s="2">
        <v>6.5173471479743506E-5</v>
      </c>
    </row>
    <row r="230" spans="1:5" x14ac:dyDescent="0.35">
      <c r="A230" s="15" t="s">
        <v>936</v>
      </c>
      <c r="B230" s="2">
        <v>6.8027210884353704E-3</v>
      </c>
      <c r="C230" s="2">
        <v>1.82637015763961E-4</v>
      </c>
      <c r="D230" s="2">
        <v>1.2424286786664E-6</v>
      </c>
      <c r="E230" s="2">
        <v>6.4370161273637005E-5</v>
      </c>
    </row>
    <row r="231" spans="1:5" x14ac:dyDescent="0.35">
      <c r="A231" s="15" t="s">
        <v>802</v>
      </c>
      <c r="B231" s="2">
        <v>3.40136054421769E-3</v>
      </c>
      <c r="C231" s="2">
        <v>3.6511512275378202E-4</v>
      </c>
      <c r="D231" s="2">
        <v>1.2418881726319101E-6</v>
      </c>
      <c r="E231" s="2">
        <v>6.43421576858202E-5</v>
      </c>
    </row>
    <row r="232" spans="1:5" x14ac:dyDescent="0.35">
      <c r="A232" s="15" t="s">
        <v>641</v>
      </c>
      <c r="B232" s="2">
        <v>3.40136054421769E-3</v>
      </c>
      <c r="C232" s="2">
        <v>3.6109509723672098E-4</v>
      </c>
      <c r="D232" s="2">
        <v>1.22821461645143E-6</v>
      </c>
      <c r="E232" s="2">
        <v>6.3633731494735802E-5</v>
      </c>
    </row>
    <row r="233" spans="1:5" x14ac:dyDescent="0.35">
      <c r="A233" s="15" t="s">
        <v>737</v>
      </c>
      <c r="B233" s="2">
        <v>6.8027210884353704E-3</v>
      </c>
      <c r="C233" s="2">
        <v>1.77498254828852E-4</v>
      </c>
      <c r="D233" s="2">
        <v>1.20747112128471E-6</v>
      </c>
      <c r="E233" s="2">
        <v>6.2559012154955003E-5</v>
      </c>
    </row>
    <row r="234" spans="1:5" x14ac:dyDescent="0.35">
      <c r="A234" s="15" t="s">
        <v>905</v>
      </c>
      <c r="B234" s="2">
        <v>3.40136054421769E-3</v>
      </c>
      <c r="C234" s="2">
        <v>3.4293009443281999E-4</v>
      </c>
      <c r="D234" s="2">
        <v>1.1664288926286401E-6</v>
      </c>
      <c r="E234" s="2">
        <v>6.0432616553352901E-5</v>
      </c>
    </row>
    <row r="235" spans="1:5" x14ac:dyDescent="0.35">
      <c r="A235" s="15" t="s">
        <v>696</v>
      </c>
      <c r="B235" s="2">
        <v>3.40136054421769E-3</v>
      </c>
      <c r="C235" s="2">
        <v>3.42889665028653E-4</v>
      </c>
      <c r="D235" s="2">
        <v>1.1662913776484801E-6</v>
      </c>
      <c r="E235" s="2">
        <v>6.0425491909820201E-5</v>
      </c>
    </row>
    <row r="236" spans="1:5" x14ac:dyDescent="0.35">
      <c r="A236" s="15" t="s">
        <v>996</v>
      </c>
      <c r="B236" s="2">
        <v>6.8027210884353704E-3</v>
      </c>
      <c r="C236" s="2">
        <v>1.6832863214697E-4</v>
      </c>
      <c r="D236" s="2">
        <v>1.1450927356936701E-6</v>
      </c>
      <c r="E236" s="2">
        <v>5.9327191440067801E-5</v>
      </c>
    </row>
    <row r="237" spans="1:5" x14ac:dyDescent="0.35">
      <c r="A237" s="15" t="s">
        <v>772</v>
      </c>
      <c r="B237" s="2">
        <v>6.8027210884353704E-3</v>
      </c>
      <c r="C237" s="2">
        <v>1.6804611172764901E-4</v>
      </c>
      <c r="D237" s="2">
        <v>1.1431708280792399E-6</v>
      </c>
      <c r="E237" s="2">
        <v>5.9227617512631897E-5</v>
      </c>
    </row>
    <row r="238" spans="1:5" x14ac:dyDescent="0.35">
      <c r="A238" s="15" t="s">
        <v>797</v>
      </c>
      <c r="B238" s="2">
        <v>6.8027210884353704E-3</v>
      </c>
      <c r="C238" s="2">
        <v>1.6430555276410701E-4</v>
      </c>
      <c r="D238" s="2">
        <v>1.1177248487354201E-6</v>
      </c>
      <c r="E238" s="2">
        <v>5.79092627271601E-5</v>
      </c>
    </row>
    <row r="239" spans="1:5" x14ac:dyDescent="0.35">
      <c r="A239" s="15" t="s">
        <v>485</v>
      </c>
      <c r="B239" s="2">
        <v>3.40136054421769E-3</v>
      </c>
      <c r="C239" s="2">
        <v>3.2743913120576501E-4</v>
      </c>
      <c r="D239" s="2">
        <v>1.11373854151621E-6</v>
      </c>
      <c r="E239" s="2">
        <v>5.7702732370131802E-5</v>
      </c>
    </row>
    <row r="240" spans="1:5" x14ac:dyDescent="0.35">
      <c r="A240" s="15" t="s">
        <v>963</v>
      </c>
      <c r="B240" s="2">
        <v>6.8027210884353704E-3</v>
      </c>
      <c r="C240" s="2">
        <v>1.6361803109643199E-4</v>
      </c>
      <c r="D240" s="2">
        <v>1.1130478305879701E-6</v>
      </c>
      <c r="E240" s="2">
        <v>5.76669466750593E-5</v>
      </c>
    </row>
    <row r="241" spans="1:5" x14ac:dyDescent="0.35">
      <c r="A241" s="15" t="s">
        <v>749</v>
      </c>
      <c r="B241" s="2">
        <v>3.40136054421769E-3</v>
      </c>
      <c r="C241" s="2">
        <v>3.14059300028734E-4</v>
      </c>
      <c r="D241" s="2">
        <v>1.06822891166236E-6</v>
      </c>
      <c r="E241" s="2">
        <v>5.5344880959022898E-5</v>
      </c>
    </row>
    <row r="242" spans="1:5" x14ac:dyDescent="0.35">
      <c r="A242" s="15" t="s">
        <v>1110</v>
      </c>
      <c r="B242" s="2">
        <v>6.8027210884353704E-3</v>
      </c>
      <c r="C242" s="2">
        <v>1.56594333733075E-4</v>
      </c>
      <c r="D242" s="2">
        <v>1.0652675764154799E-6</v>
      </c>
      <c r="E242" s="2">
        <v>5.5191454343314098E-5</v>
      </c>
    </row>
    <row r="243" spans="1:5" x14ac:dyDescent="0.35">
      <c r="A243" s="15" t="s">
        <v>929</v>
      </c>
      <c r="B243" s="2">
        <v>3.40136054421769E-3</v>
      </c>
      <c r="C243" s="2">
        <v>3.12821348882903E-4</v>
      </c>
      <c r="D243" s="2">
        <v>1.0640181934792601E-6</v>
      </c>
      <c r="E243" s="2">
        <v>5.5126723882340701E-5</v>
      </c>
    </row>
    <row r="244" spans="1:5" x14ac:dyDescent="0.35">
      <c r="A244" s="15" t="s">
        <v>517</v>
      </c>
      <c r="B244" s="2">
        <v>3.40136054421769E-3</v>
      </c>
      <c r="C244" s="2">
        <v>3.0575315641211202E-4</v>
      </c>
      <c r="D244" s="2">
        <v>1.0399767224901799E-6</v>
      </c>
      <c r="E244" s="2">
        <v>5.3881136597214701E-5</v>
      </c>
    </row>
    <row r="245" spans="1:5" x14ac:dyDescent="0.35">
      <c r="A245" s="15" t="s">
        <v>845</v>
      </c>
      <c r="B245" s="2">
        <v>3.40136054421769E-3</v>
      </c>
      <c r="C245" s="2">
        <v>3.0049501145205601E-4</v>
      </c>
      <c r="D245" s="2">
        <v>1.02209187568727E-6</v>
      </c>
      <c r="E245" s="2">
        <v>5.2954523671398001E-5</v>
      </c>
    </row>
    <row r="246" spans="1:5" x14ac:dyDescent="0.35">
      <c r="A246" s="15" t="s">
        <v>609</v>
      </c>
      <c r="B246" s="2">
        <v>6.8027210884353704E-3</v>
      </c>
      <c r="C246" s="2">
        <v>1.4991299783613499E-4</v>
      </c>
      <c r="D246" s="2">
        <v>1.01981631181045E-6</v>
      </c>
      <c r="E246" s="2">
        <v>5.28366268325254E-5</v>
      </c>
    </row>
    <row r="247" spans="1:5" x14ac:dyDescent="0.35">
      <c r="A247" s="15" t="s">
        <v>831</v>
      </c>
      <c r="B247" s="2">
        <v>3.40136054421769E-3</v>
      </c>
      <c r="C247" s="2">
        <v>2.9067463554253401E-4</v>
      </c>
      <c r="D247" s="2">
        <v>9.8868923653923206E-7</v>
      </c>
      <c r="E247" s="2">
        <v>5.1223934780587802E-5</v>
      </c>
    </row>
    <row r="248" spans="1:5" x14ac:dyDescent="0.35">
      <c r="A248" s="15" t="s">
        <v>800</v>
      </c>
      <c r="B248" s="2">
        <v>3.40136054421769E-3</v>
      </c>
      <c r="C248" s="2">
        <v>2.8790021912888898E-4</v>
      </c>
      <c r="D248" s="2">
        <v>9.7925244601662807E-7</v>
      </c>
      <c r="E248" s="2">
        <v>5.07350151844163E-5</v>
      </c>
    </row>
    <row r="249" spans="1:5" x14ac:dyDescent="0.35">
      <c r="A249" s="15" t="s">
        <v>1012</v>
      </c>
      <c r="B249" s="2">
        <v>6.8027210884353704E-3</v>
      </c>
      <c r="C249" s="2">
        <v>1.4326570470920899E-4</v>
      </c>
      <c r="D249" s="2">
        <v>9.7459663067488791E-7</v>
      </c>
      <c r="E249" s="2">
        <v>5.04937976485092E-5</v>
      </c>
    </row>
    <row r="250" spans="1:5" x14ac:dyDescent="0.35">
      <c r="A250" s="15" t="s">
        <v>902</v>
      </c>
      <c r="B250" s="2">
        <v>6.8027210884353704E-3</v>
      </c>
      <c r="C250" s="2">
        <v>1.3548348602090301E-4</v>
      </c>
      <c r="D250" s="101">
        <v>9.2165636748913401E-7</v>
      </c>
      <c r="E250" s="101">
        <v>4.77509655345616E-5</v>
      </c>
    </row>
    <row r="251" spans="1:5" x14ac:dyDescent="0.35">
      <c r="A251" s="15" t="s">
        <v>583</v>
      </c>
      <c r="B251" s="2">
        <v>3.40136054421769E-3</v>
      </c>
      <c r="C251" s="2">
        <v>2.6599050282550299E-4</v>
      </c>
      <c r="D251" s="101">
        <v>9.0472960144728899E-7</v>
      </c>
      <c r="E251" s="101">
        <v>4.6873990720100403E-5</v>
      </c>
    </row>
    <row r="252" spans="1:5" x14ac:dyDescent="0.35">
      <c r="A252" s="15" t="s">
        <v>913</v>
      </c>
      <c r="B252" s="2">
        <v>6.8027210884353704E-3</v>
      </c>
      <c r="C252" s="2">
        <v>1.3095528666215699E-4</v>
      </c>
      <c r="D252" s="101">
        <v>8.9085229021875405E-7</v>
      </c>
      <c r="E252" s="101">
        <v>4.6155007991221299E-5</v>
      </c>
    </row>
    <row r="253" spans="1:5" x14ac:dyDescent="0.35">
      <c r="A253" s="15" t="s">
        <v>550</v>
      </c>
      <c r="B253" s="2">
        <v>3.40136054421769E-3</v>
      </c>
      <c r="C253" s="2">
        <v>2.47796051035954E-4</v>
      </c>
      <c r="D253" s="101">
        <v>8.4284371100664504E-7</v>
      </c>
      <c r="E253" s="101">
        <v>4.3667686151774803E-5</v>
      </c>
    </row>
    <row r="254" spans="1:5" x14ac:dyDescent="0.35">
      <c r="A254" s="15" t="s">
        <v>712</v>
      </c>
      <c r="B254" s="2">
        <v>3.40136054421769E-3</v>
      </c>
      <c r="C254" s="2">
        <v>2.4362558738137501E-4</v>
      </c>
      <c r="D254" s="101">
        <v>8.2865846048086705E-7</v>
      </c>
      <c r="E254" s="101">
        <v>4.2932749104900203E-5</v>
      </c>
    </row>
    <row r="255" spans="1:5" x14ac:dyDescent="0.35">
      <c r="A255" s="15" t="s">
        <v>748</v>
      </c>
      <c r="B255" s="2">
        <v>1.02040816326531E-2</v>
      </c>
      <c r="C255" s="2">
        <v>8.1173970620243796E-5</v>
      </c>
      <c r="D255" s="101">
        <v>8.28305822655549E-7</v>
      </c>
      <c r="E255" s="101">
        <v>4.2914478958632103E-5</v>
      </c>
    </row>
    <row r="256" spans="1:5" x14ac:dyDescent="0.35">
      <c r="A256" s="15" t="s">
        <v>1082</v>
      </c>
      <c r="B256" s="2">
        <v>1.02040816326531E-2</v>
      </c>
      <c r="C256" s="2">
        <v>8.0892711476304098E-5</v>
      </c>
      <c r="D256" s="101">
        <v>8.2543583139085798E-7</v>
      </c>
      <c r="E256" s="101">
        <v>4.27657848695997E-5</v>
      </c>
    </row>
    <row r="257" spans="1:5" x14ac:dyDescent="0.35">
      <c r="A257" s="15" t="s">
        <v>1106</v>
      </c>
      <c r="B257" s="2">
        <v>3.40136054421769E-3</v>
      </c>
      <c r="C257" s="2">
        <v>2.29669319287472E-4</v>
      </c>
      <c r="D257" s="101">
        <v>7.8118816084174097E-7</v>
      </c>
      <c r="E257" s="101">
        <v>4.0473315500422998E-5</v>
      </c>
    </row>
    <row r="258" spans="1:5" x14ac:dyDescent="0.35">
      <c r="A258" s="15" t="s">
        <v>720</v>
      </c>
      <c r="B258" s="2">
        <v>3.40136054421769E-3</v>
      </c>
      <c r="C258" s="2">
        <v>2.0900476885999899E-4</v>
      </c>
      <c r="D258" s="101">
        <v>7.1090057435373897E-7</v>
      </c>
      <c r="E258" s="101">
        <v>3.68317195235627E-5</v>
      </c>
    </row>
    <row r="259" spans="1:5" x14ac:dyDescent="0.35">
      <c r="A259" s="15" t="s">
        <v>755</v>
      </c>
      <c r="B259" s="2">
        <v>3.40136054421769E-3</v>
      </c>
      <c r="C259" s="2">
        <v>2.04423301212076E-4</v>
      </c>
      <c r="D259" s="101">
        <v>6.9531735106148399E-7</v>
      </c>
      <c r="E259" s="101">
        <v>3.6024353584809401E-5</v>
      </c>
    </row>
    <row r="260" spans="1:5" x14ac:dyDescent="0.35">
      <c r="A260" s="15" t="s">
        <v>489</v>
      </c>
      <c r="B260" s="2">
        <v>3.40136054421769E-3</v>
      </c>
      <c r="C260" s="2">
        <v>2.01561008831091E-4</v>
      </c>
      <c r="D260" s="101">
        <v>6.8558166269078504E-7</v>
      </c>
      <c r="E260" s="101">
        <v>3.5519948107623799E-5</v>
      </c>
    </row>
    <row r="261" spans="1:5" x14ac:dyDescent="0.35">
      <c r="A261" s="15" t="s">
        <v>1022</v>
      </c>
      <c r="B261" s="2">
        <v>3.40136054421769E-3</v>
      </c>
      <c r="C261" s="2">
        <v>1.99931387801119E-4</v>
      </c>
      <c r="D261" s="101">
        <v>6.8003873401741103E-7</v>
      </c>
      <c r="E261" s="101">
        <v>3.5232769278963499E-5</v>
      </c>
    </row>
    <row r="262" spans="1:5" x14ac:dyDescent="0.35">
      <c r="A262" s="15" t="s">
        <v>691</v>
      </c>
      <c r="B262" s="2">
        <v>3.40136054421769E-3</v>
      </c>
      <c r="C262" s="2">
        <v>1.8964580710709999E-4</v>
      </c>
      <c r="D262" s="101">
        <v>6.4505376567040802E-7</v>
      </c>
      <c r="E262" s="101">
        <v>3.3420199999681498E-5</v>
      </c>
    </row>
    <row r="263" spans="1:5" x14ac:dyDescent="0.35">
      <c r="A263" s="15" t="s">
        <v>1120</v>
      </c>
      <c r="B263" s="2">
        <v>3.40136054421769E-3</v>
      </c>
      <c r="C263" s="2">
        <v>1.8870736072363001E-4</v>
      </c>
      <c r="D263" s="101">
        <v>6.4186177116880803E-7</v>
      </c>
      <c r="E263" s="101">
        <v>3.32548229407158E-5</v>
      </c>
    </row>
    <row r="264" spans="1:5" x14ac:dyDescent="0.35">
      <c r="A264" s="15" t="s">
        <v>850</v>
      </c>
      <c r="B264" s="2">
        <v>6.8027210884353704E-3</v>
      </c>
      <c r="C264" s="2">
        <v>9.3486161091456003E-5</v>
      </c>
      <c r="D264" s="101">
        <v>6.3596027953371402E-7</v>
      </c>
      <c r="E264" s="101">
        <v>3.2949066984797401E-5</v>
      </c>
    </row>
    <row r="265" spans="1:5" x14ac:dyDescent="0.35">
      <c r="A265" s="15" t="s">
        <v>898</v>
      </c>
      <c r="B265" s="2">
        <v>3.40136054421769E-3</v>
      </c>
      <c r="C265" s="2">
        <v>1.8628371824634701E-4</v>
      </c>
      <c r="D265" s="101">
        <v>6.3361808927329003E-7</v>
      </c>
      <c r="E265" s="101">
        <v>3.2827718236667402E-5</v>
      </c>
    </row>
    <row r="266" spans="1:5" x14ac:dyDescent="0.35">
      <c r="A266" s="15" t="s">
        <v>702</v>
      </c>
      <c r="B266" s="2">
        <v>3.40136054421769E-3</v>
      </c>
      <c r="C266" s="2">
        <v>1.85264003272252E-4</v>
      </c>
      <c r="D266" s="101">
        <v>6.3014967099405498E-7</v>
      </c>
      <c r="E266" s="101">
        <v>3.26480196770378E-5</v>
      </c>
    </row>
    <row r="267" spans="1:5" x14ac:dyDescent="0.35">
      <c r="A267" s="15" t="s">
        <v>1142</v>
      </c>
      <c r="B267" s="2">
        <v>6.8027210884353704E-3</v>
      </c>
      <c r="C267" s="2">
        <v>8.9160341984075193E-5</v>
      </c>
      <c r="D267" s="101">
        <v>6.0653293866717798E-7</v>
      </c>
      <c r="E267" s="101">
        <v>3.1424438078559901E-5</v>
      </c>
    </row>
    <row r="268" spans="1:5" x14ac:dyDescent="0.35">
      <c r="A268" s="15" t="s">
        <v>472</v>
      </c>
      <c r="B268" s="2">
        <v>6.8027210884353704E-3</v>
      </c>
      <c r="C268" s="2">
        <v>8.8403784892283994E-5</v>
      </c>
      <c r="D268" s="101">
        <v>6.0138629178424505E-7</v>
      </c>
      <c r="E268" s="101">
        <v>3.1157790587592103E-5</v>
      </c>
    </row>
    <row r="269" spans="1:5" x14ac:dyDescent="0.35">
      <c r="A269" s="15" t="s">
        <v>774</v>
      </c>
      <c r="B269" s="2">
        <v>3.40136054421769E-3</v>
      </c>
      <c r="C269" s="2">
        <v>1.7487999435224501E-4</v>
      </c>
      <c r="D269" s="101">
        <v>5.9482991276273695E-7</v>
      </c>
      <c r="E269" s="101">
        <v>3.0818104952326E-5</v>
      </c>
    </row>
    <row r="270" spans="1:5" x14ac:dyDescent="0.35">
      <c r="A270" s="15" t="s">
        <v>580</v>
      </c>
      <c r="B270" s="2">
        <v>3.40136054421769E-3</v>
      </c>
      <c r="C270" s="2">
        <v>1.74852285735366E-4</v>
      </c>
      <c r="D270" s="101">
        <v>5.9473566576654998E-7</v>
      </c>
      <c r="E270" s="101">
        <v>3.0813222020654999E-5</v>
      </c>
    </row>
    <row r="271" spans="1:5" x14ac:dyDescent="0.35">
      <c r="A271" s="15" t="s">
        <v>941</v>
      </c>
      <c r="B271" s="2">
        <v>3.40136054421769E-3</v>
      </c>
      <c r="C271" s="2">
        <v>1.74733081751561E-4</v>
      </c>
      <c r="D271" s="101">
        <v>5.94330210039324E-7</v>
      </c>
      <c r="E271" s="101">
        <v>3.0792215381803998E-5</v>
      </c>
    </row>
    <row r="272" spans="1:5" x14ac:dyDescent="0.35">
      <c r="A272" s="15" t="s">
        <v>554</v>
      </c>
      <c r="B272" s="2">
        <v>3.40136054421769E-3</v>
      </c>
      <c r="C272" s="2">
        <v>1.74339648028201E-4</v>
      </c>
      <c r="D272" s="101">
        <v>5.9299200009592105E-7</v>
      </c>
      <c r="E272" s="101">
        <v>3.0722882798490398E-5</v>
      </c>
    </row>
    <row r="273" spans="1:5" x14ac:dyDescent="0.35">
      <c r="A273" s="15" t="s">
        <v>660</v>
      </c>
      <c r="B273" s="2">
        <v>3.40136054421769E-3</v>
      </c>
      <c r="C273" s="2">
        <v>1.68630112690241E-4</v>
      </c>
      <c r="D273" s="101">
        <v>5.7357181187156696E-7</v>
      </c>
      <c r="E273" s="101">
        <v>2.9716723918362299E-5</v>
      </c>
    </row>
    <row r="274" spans="1:5" x14ac:dyDescent="0.35">
      <c r="A274" s="15" t="s">
        <v>908</v>
      </c>
      <c r="B274" s="2">
        <v>3.40136054421769E-3</v>
      </c>
      <c r="C274" s="2">
        <v>1.6108473122624501E-4</v>
      </c>
      <c r="D274" s="101">
        <v>5.4790724906885903E-7</v>
      </c>
      <c r="E274" s="101">
        <v>2.83870443359488E-5</v>
      </c>
    </row>
    <row r="275" spans="1:5" x14ac:dyDescent="0.35">
      <c r="A275" s="15" t="s">
        <v>1099</v>
      </c>
      <c r="B275" s="2">
        <v>3.40136054421769E-3</v>
      </c>
      <c r="C275" s="2">
        <v>1.5239297521708799E-4</v>
      </c>
      <c r="D275" s="101">
        <v>5.1834345311934604E-7</v>
      </c>
      <c r="E275" s="101">
        <v>2.6855345699393E-5</v>
      </c>
    </row>
    <row r="276" spans="1:5" x14ac:dyDescent="0.35">
      <c r="A276" s="15" t="s">
        <v>714</v>
      </c>
      <c r="B276" s="2">
        <v>6.8027210884353704E-3</v>
      </c>
      <c r="C276" s="2">
        <v>7.5429253814055696E-5</v>
      </c>
      <c r="D276" s="101">
        <v>5.1312417560582098E-7</v>
      </c>
      <c r="E276" s="101">
        <v>2.65849352194626E-5</v>
      </c>
    </row>
    <row r="277" spans="1:5" x14ac:dyDescent="0.35">
      <c r="A277" s="15" t="s">
        <v>624</v>
      </c>
      <c r="B277" s="2">
        <v>3.40136054421769E-3</v>
      </c>
      <c r="C277" s="2">
        <v>1.48343210731599E-4</v>
      </c>
      <c r="D277" s="101">
        <v>5.0456874398502903E-7</v>
      </c>
      <c r="E277" s="101">
        <v>2.6141678779352901E-5</v>
      </c>
    </row>
    <row r="278" spans="1:5" x14ac:dyDescent="0.35">
      <c r="A278" s="15" t="s">
        <v>598</v>
      </c>
      <c r="B278" s="2">
        <v>3.40136054421769E-3</v>
      </c>
      <c r="C278" s="2">
        <v>1.47957121871236E-4</v>
      </c>
      <c r="D278" s="101">
        <v>5.0325551656883102E-7</v>
      </c>
      <c r="E278" s="101">
        <v>2.6073640539394999E-5</v>
      </c>
    </row>
    <row r="279" spans="1:5" x14ac:dyDescent="0.35">
      <c r="A279" s="15" t="s">
        <v>953</v>
      </c>
      <c r="B279" s="2">
        <v>3.40136054421769E-3</v>
      </c>
      <c r="C279" s="2">
        <v>1.4650506748493201E-4</v>
      </c>
      <c r="D279" s="101">
        <v>4.9831655607119797E-7</v>
      </c>
      <c r="E279" s="101">
        <v>2.58177532685877E-5</v>
      </c>
    </row>
    <row r="280" spans="1:5" x14ac:dyDescent="0.35">
      <c r="A280" s="15" t="s">
        <v>593</v>
      </c>
      <c r="B280" s="2">
        <v>3.40136054421769E-3</v>
      </c>
      <c r="C280" s="2">
        <v>1.4413180682647001E-4</v>
      </c>
      <c r="D280" s="101">
        <v>4.9024424090636205E-7</v>
      </c>
      <c r="E280" s="101">
        <v>2.5399527065398401E-5</v>
      </c>
    </row>
    <row r="281" spans="1:5" x14ac:dyDescent="0.35">
      <c r="A281" s="15" t="s">
        <v>510</v>
      </c>
      <c r="B281" s="2">
        <v>6.8027210884353704E-3</v>
      </c>
      <c r="C281" s="2">
        <v>7.1084577550540906E-5</v>
      </c>
      <c r="D281" s="101">
        <v>4.8356855476558404E-7</v>
      </c>
      <c r="E281" s="101">
        <v>2.5053660134867399E-5</v>
      </c>
    </row>
    <row r="282" spans="1:5" x14ac:dyDescent="0.35">
      <c r="A282" s="15" t="s">
        <v>986</v>
      </c>
      <c r="B282" s="2">
        <v>3.40136054421769E-3</v>
      </c>
      <c r="C282" s="2">
        <v>1.3308864708013699E-4</v>
      </c>
      <c r="D282" s="101">
        <v>4.5268247306169198E-7</v>
      </c>
      <c r="E282" s="101">
        <v>2.34534539463525E-5</v>
      </c>
    </row>
    <row r="283" spans="1:5" x14ac:dyDescent="0.35">
      <c r="A283" s="15" t="s">
        <v>1095</v>
      </c>
      <c r="B283" s="2">
        <v>6.8027210884353704E-3</v>
      </c>
      <c r="C283" s="2">
        <v>6.5144405900996799E-5</v>
      </c>
      <c r="D283" s="101">
        <v>4.4315922381630502E-7</v>
      </c>
      <c r="E283" s="101">
        <v>2.2960054928525101E-5</v>
      </c>
    </row>
    <row r="284" spans="1:5" x14ac:dyDescent="0.35">
      <c r="A284" s="15" t="s">
        <v>874</v>
      </c>
      <c r="B284" s="2">
        <v>3.40136054421769E-3</v>
      </c>
      <c r="C284" s="2">
        <v>1.29710634666541E-4</v>
      </c>
      <c r="D284" s="101">
        <v>4.4119263492020899E-7</v>
      </c>
      <c r="E284" s="101">
        <v>2.28581660663519E-5</v>
      </c>
    </row>
    <row r="285" spans="1:5" x14ac:dyDescent="0.35">
      <c r="A285" s="15" t="s">
        <v>1193</v>
      </c>
      <c r="B285" s="2">
        <v>6.8027210884353704E-3</v>
      </c>
      <c r="C285" s="2">
        <v>6.1258368038630295E-5</v>
      </c>
      <c r="D285" s="101">
        <v>4.16723592099526E-7</v>
      </c>
      <c r="E285" s="101">
        <v>2.15904263082279E-5</v>
      </c>
    </row>
    <row r="286" spans="1:5" x14ac:dyDescent="0.35">
      <c r="A286" s="15" t="s">
        <v>1200</v>
      </c>
      <c r="B286" s="2">
        <v>3.40136054421769E-3</v>
      </c>
      <c r="C286" s="2">
        <v>1.2246823836701E-4</v>
      </c>
      <c r="D286" s="101">
        <v>4.1655863390139302E-7</v>
      </c>
      <c r="E286" s="101">
        <v>2.1581879833086499E-5</v>
      </c>
    </row>
    <row r="287" spans="1:5" x14ac:dyDescent="0.35">
      <c r="A287" s="15" t="s">
        <v>926</v>
      </c>
      <c r="B287" s="2">
        <v>3.40136054421769E-3</v>
      </c>
      <c r="C287" s="2">
        <v>1.0926529892486899E-4</v>
      </c>
      <c r="D287" s="101">
        <v>3.7165067661520197E-7</v>
      </c>
      <c r="E287" s="101">
        <v>1.9255201044502299E-5</v>
      </c>
    </row>
    <row r="288" spans="1:5" x14ac:dyDescent="0.35">
      <c r="A288" s="15" t="s">
        <v>820</v>
      </c>
      <c r="B288" s="2">
        <v>6.8027210884353704E-3</v>
      </c>
      <c r="C288" s="2">
        <v>5.12360200914774E-5</v>
      </c>
      <c r="D288" s="101">
        <v>3.4854435436379201E-7</v>
      </c>
      <c r="E288" s="101">
        <v>1.8058063763865501E-5</v>
      </c>
    </row>
    <row r="289" spans="1:5" x14ac:dyDescent="0.35">
      <c r="A289" s="15" t="s">
        <v>896</v>
      </c>
      <c r="B289" s="2">
        <v>3.40136054421769E-3</v>
      </c>
      <c r="C289" s="2">
        <v>9.7685588355789406E-5</v>
      </c>
      <c r="D289" s="101">
        <v>3.3226390597207303E-7</v>
      </c>
      <c r="E289" s="101">
        <v>1.72145746311879E-5</v>
      </c>
    </row>
    <row r="290" spans="1:5" x14ac:dyDescent="0.35">
      <c r="A290" s="15" t="s">
        <v>1175</v>
      </c>
      <c r="B290" s="2">
        <v>3.40136054421769E-3</v>
      </c>
      <c r="C290" s="2">
        <v>9.5904511140907807E-5</v>
      </c>
      <c r="D290" s="101">
        <v>3.26205820207169E-7</v>
      </c>
      <c r="E290" s="101">
        <v>1.6900705542046401E-5</v>
      </c>
    </row>
    <row r="291" spans="1:5" x14ac:dyDescent="0.35">
      <c r="A291" s="15" t="s">
        <v>621</v>
      </c>
      <c r="B291" s="2">
        <v>6.8027210884353704E-3</v>
      </c>
      <c r="C291" s="2">
        <v>4.5353257873489202E-5</v>
      </c>
      <c r="D291" s="101">
        <v>3.0852556376523299E-7</v>
      </c>
      <c r="E291" s="101">
        <v>1.5984692431540699E-5</v>
      </c>
    </row>
    <row r="292" spans="1:5" x14ac:dyDescent="0.35">
      <c r="A292" s="15" t="s">
        <v>982</v>
      </c>
      <c r="B292" s="2">
        <v>3.40136054421769E-3</v>
      </c>
      <c r="C292" s="2">
        <v>8.5091907232409195E-5</v>
      </c>
      <c r="D292" s="101">
        <v>2.8942825589254799E-7</v>
      </c>
      <c r="E292" s="101">
        <v>1.4995261964613199E-5</v>
      </c>
    </row>
    <row r="293" spans="1:5" x14ac:dyDescent="0.35">
      <c r="A293" s="15" t="s">
        <v>466</v>
      </c>
      <c r="B293" s="2">
        <v>3.40136054421769E-3</v>
      </c>
      <c r="C293" s="2">
        <v>8.3484430721569402E-5</v>
      </c>
      <c r="D293" s="101">
        <v>2.8396064871282098E-7</v>
      </c>
      <c r="E293" s="101">
        <v>1.47119855383818E-5</v>
      </c>
    </row>
    <row r="294" spans="1:5" x14ac:dyDescent="0.35">
      <c r="A294" s="15" t="s">
        <v>491</v>
      </c>
      <c r="B294" s="2">
        <v>3.40136054421769E-3</v>
      </c>
      <c r="C294" s="2">
        <v>7.9657133659420703E-5</v>
      </c>
      <c r="D294" s="101">
        <v>2.7094263149462799E-7</v>
      </c>
      <c r="E294" s="101">
        <v>1.40375227847552E-5</v>
      </c>
    </row>
    <row r="295" spans="1:5" x14ac:dyDescent="0.35">
      <c r="A295" s="15" t="s">
        <v>627</v>
      </c>
      <c r="B295" s="2">
        <v>3.40136054421769E-3</v>
      </c>
      <c r="C295" s="2">
        <v>7.6948775414166994E-5</v>
      </c>
      <c r="D295" s="101">
        <v>2.6173052861961599E-7</v>
      </c>
      <c r="E295" s="101">
        <v>1.35602442432051E-5</v>
      </c>
    </row>
    <row r="296" spans="1:5" x14ac:dyDescent="0.35">
      <c r="A296" s="15" t="s">
        <v>1062</v>
      </c>
      <c r="B296" s="2">
        <v>3.40136054421769E-3</v>
      </c>
      <c r="C296" s="2">
        <v>7.37936285010425E-5</v>
      </c>
      <c r="D296" s="101">
        <v>2.5099873639810398E-7</v>
      </c>
      <c r="E296" s="101">
        <v>1.3004230680482601E-5</v>
      </c>
    </row>
    <row r="297" spans="1:5" x14ac:dyDescent="0.35">
      <c r="A297" s="15" t="s">
        <v>574</v>
      </c>
      <c r="B297" s="2">
        <v>3.40136054421769E-3</v>
      </c>
      <c r="C297" s="2">
        <v>6.9921701898354404E-5</v>
      </c>
      <c r="D297" s="101">
        <v>2.37828918021614E-7</v>
      </c>
      <c r="E297" s="101">
        <v>1.23219031172223E-5</v>
      </c>
    </row>
    <row r="298" spans="1:5" x14ac:dyDescent="0.35">
      <c r="A298" s="15" t="s">
        <v>829</v>
      </c>
      <c r="B298" s="2">
        <v>3.40136054421769E-3</v>
      </c>
      <c r="C298" s="2">
        <v>6.9172713135489796E-5</v>
      </c>
      <c r="D298" s="101">
        <v>2.3528133719554399E-7</v>
      </c>
      <c r="E298" s="101">
        <v>1.21899130952214E-5</v>
      </c>
    </row>
    <row r="299" spans="1:5" x14ac:dyDescent="0.35">
      <c r="A299" s="15" t="s">
        <v>480</v>
      </c>
      <c r="B299" s="2">
        <v>3.40136054421769E-3</v>
      </c>
      <c r="C299" s="2">
        <v>6.6266654969191803E-5</v>
      </c>
      <c r="D299" s="101">
        <v>2.2539678560949601E-7</v>
      </c>
      <c r="E299" s="101">
        <v>1.1677795023064201E-5</v>
      </c>
    </row>
    <row r="300" spans="1:5" x14ac:dyDescent="0.35">
      <c r="A300" s="15" t="s">
        <v>1188</v>
      </c>
      <c r="B300" s="2">
        <v>3.40136054421769E-3</v>
      </c>
      <c r="C300" s="2">
        <v>6.5361592708282695E-5</v>
      </c>
      <c r="D300" s="101">
        <v>2.2231834254517901E-7</v>
      </c>
      <c r="E300" s="101">
        <v>1.15183010577973E-5</v>
      </c>
    </row>
    <row r="301" spans="1:5" x14ac:dyDescent="0.35">
      <c r="A301" s="15" t="s">
        <v>758</v>
      </c>
      <c r="B301" s="2">
        <v>3.40136054421769E-3</v>
      </c>
      <c r="C301" s="2">
        <v>6.4902048679205804E-5</v>
      </c>
      <c r="D301" s="101">
        <v>2.20755267616346E-7</v>
      </c>
      <c r="E301" s="101">
        <v>1.14373182319986E-5</v>
      </c>
    </row>
    <row r="302" spans="1:5" x14ac:dyDescent="0.35">
      <c r="A302" s="15" t="s">
        <v>1097</v>
      </c>
      <c r="B302" s="2">
        <v>3.40136054421769E-3</v>
      </c>
      <c r="C302" s="2">
        <v>6.4395937789924501E-5</v>
      </c>
      <c r="D302" s="101">
        <v>2.19033802006546E-7</v>
      </c>
      <c r="E302" s="101">
        <v>1.1348129193760299E-5</v>
      </c>
    </row>
    <row r="303" spans="1:5" x14ac:dyDescent="0.35">
      <c r="A303" s="15" t="s">
        <v>1151</v>
      </c>
      <c r="B303" s="2">
        <v>3.40136054421769E-3</v>
      </c>
      <c r="C303" s="2">
        <v>6.2792299521431601E-5</v>
      </c>
      <c r="D303" s="101">
        <v>2.13579250072897E-7</v>
      </c>
      <c r="E303" s="101">
        <v>1.1065529159107801E-5</v>
      </c>
    </row>
    <row r="304" spans="1:5" x14ac:dyDescent="0.35">
      <c r="A304" s="15" t="s">
        <v>667</v>
      </c>
      <c r="B304" s="2">
        <v>3.40136054421769E-3</v>
      </c>
      <c r="C304" s="2">
        <v>6.27602001275398E-5</v>
      </c>
      <c r="D304" s="101">
        <v>2.1347006846102E-7</v>
      </c>
      <c r="E304" s="101">
        <v>1.1059872465822101E-5</v>
      </c>
    </row>
    <row r="305" spans="1:5" x14ac:dyDescent="0.35">
      <c r="A305" s="15" t="s">
        <v>1054</v>
      </c>
      <c r="B305" s="2">
        <v>3.40136054421769E-3</v>
      </c>
      <c r="C305" s="2">
        <v>5.9539067067926903E-5</v>
      </c>
      <c r="D305" s="101">
        <v>2.0251383356437701E-7</v>
      </c>
      <c r="E305" s="101">
        <v>1.04922305404878E-5</v>
      </c>
    </row>
    <row r="306" spans="1:5" x14ac:dyDescent="0.35">
      <c r="A306" s="15" t="s">
        <v>1096</v>
      </c>
      <c r="B306" s="2">
        <v>3.40136054421769E-3</v>
      </c>
      <c r="C306" s="2">
        <v>5.7199226529815602E-5</v>
      </c>
      <c r="D306" s="101">
        <v>1.9455519227828499E-7</v>
      </c>
      <c r="E306" s="101">
        <v>1.00798937746827E-5</v>
      </c>
    </row>
    <row r="307" spans="1:5" x14ac:dyDescent="0.35">
      <c r="A307" s="15" t="s">
        <v>760</v>
      </c>
      <c r="B307" s="2">
        <v>3.40136054421769E-3</v>
      </c>
      <c r="C307" s="2">
        <v>5.6527532371027202E-5</v>
      </c>
      <c r="D307" s="101">
        <v>1.9227051826879999E-7</v>
      </c>
      <c r="E307" s="101">
        <v>9.9615249403395506E-6</v>
      </c>
    </row>
    <row r="308" spans="1:5" x14ac:dyDescent="0.35">
      <c r="A308" s="15" t="s">
        <v>752</v>
      </c>
      <c r="B308" s="2">
        <v>3.40136054421769E-3</v>
      </c>
      <c r="C308" s="2">
        <v>5.5418165496726502E-5</v>
      </c>
      <c r="D308" s="101">
        <v>1.8849716155349201E-7</v>
      </c>
      <c r="E308" s="101">
        <v>9.7660275371662095E-6</v>
      </c>
    </row>
    <row r="309" spans="1:5" x14ac:dyDescent="0.35">
      <c r="A309" s="15" t="s">
        <v>589</v>
      </c>
      <c r="B309" s="2">
        <v>3.40136054421769E-3</v>
      </c>
      <c r="C309" s="2">
        <v>5.2121651742446603E-5</v>
      </c>
      <c r="D309" s="101">
        <v>1.7728452973621301E-7</v>
      </c>
      <c r="E309" s="101">
        <v>9.1851017015239903E-6</v>
      </c>
    </row>
    <row r="310" spans="1:5" x14ac:dyDescent="0.35">
      <c r="A310" s="15" t="s">
        <v>532</v>
      </c>
      <c r="B310" s="2">
        <v>3.40136054421769E-3</v>
      </c>
      <c r="C310" s="2">
        <v>5.1197410645419698E-5</v>
      </c>
      <c r="D310" s="101">
        <v>1.7414085253544099E-7</v>
      </c>
      <c r="E310" s="101">
        <v>9.0222279592475793E-6</v>
      </c>
    </row>
    <row r="311" spans="1:5" x14ac:dyDescent="0.35">
      <c r="A311" s="15" t="s">
        <v>592</v>
      </c>
      <c r="B311" s="2">
        <v>3.40136054421769E-3</v>
      </c>
      <c r="C311" s="2">
        <v>4.8861155521499703E-5</v>
      </c>
      <c r="D311" s="101">
        <v>1.66194406535713E-7</v>
      </c>
      <c r="E311" s="101">
        <v>8.6105230305559796E-6</v>
      </c>
    </row>
    <row r="312" spans="1:5" x14ac:dyDescent="0.35">
      <c r="A312" s="15" t="s">
        <v>1128</v>
      </c>
      <c r="B312" s="2">
        <v>3.40136054421769E-3</v>
      </c>
      <c r="C312" s="2">
        <v>4.8613521527919399E-5</v>
      </c>
      <c r="D312" s="101">
        <v>1.6535211404054199E-7</v>
      </c>
      <c r="E312" s="101">
        <v>8.5668839028662296E-6</v>
      </c>
    </row>
    <row r="313" spans="1:5" x14ac:dyDescent="0.35">
      <c r="A313" s="15" t="s">
        <v>634</v>
      </c>
      <c r="B313" s="2">
        <v>3.40136054421769E-3</v>
      </c>
      <c r="C313" s="2">
        <v>4.7640981848390797E-5</v>
      </c>
      <c r="D313" s="101">
        <v>1.62044155946908E-7</v>
      </c>
      <c r="E313" s="101">
        <v>8.3954987765970508E-6</v>
      </c>
    </row>
    <row r="314" spans="1:5" x14ac:dyDescent="0.35">
      <c r="A314" s="15" t="s">
        <v>642</v>
      </c>
      <c r="B314" s="2">
        <v>3.40136054421769E-3</v>
      </c>
      <c r="C314" s="2">
        <v>4.7084119638673099E-5</v>
      </c>
      <c r="D314" s="101">
        <v>1.60150066798208E-7</v>
      </c>
      <c r="E314" s="101">
        <v>8.2973661223353099E-6</v>
      </c>
    </row>
    <row r="315" spans="1:5" x14ac:dyDescent="0.35">
      <c r="A315" s="15" t="s">
        <v>952</v>
      </c>
      <c r="B315" s="2">
        <v>3.40136054421769E-3</v>
      </c>
      <c r="C315" s="2">
        <v>4.64306346527303E-5</v>
      </c>
      <c r="D315" s="101">
        <v>1.5792732875078301E-7</v>
      </c>
      <c r="E315" s="101">
        <v>8.1822061867683398E-6</v>
      </c>
    </row>
    <row r="316" spans="1:5" x14ac:dyDescent="0.35">
      <c r="A316" s="15" t="s">
        <v>776</v>
      </c>
      <c r="B316" s="2">
        <v>3.40136054421769E-3</v>
      </c>
      <c r="C316" s="2">
        <v>4.5866835088326199E-5</v>
      </c>
      <c r="D316" s="101">
        <v>1.5600964315757201E-7</v>
      </c>
      <c r="E316" s="101">
        <v>8.0828510020187093E-6</v>
      </c>
    </row>
    <row r="317" spans="1:5" x14ac:dyDescent="0.35">
      <c r="A317" s="15" t="s">
        <v>533</v>
      </c>
      <c r="B317" s="2">
        <v>3.40136054421769E-3</v>
      </c>
      <c r="C317" s="2">
        <v>4.45571661731095E-5</v>
      </c>
      <c r="D317" s="101">
        <v>1.5155498698336601E-7</v>
      </c>
      <c r="E317" s="101">
        <v>7.8520555114799295E-6</v>
      </c>
    </row>
    <row r="318" spans="1:5" x14ac:dyDescent="0.35">
      <c r="A318" s="15" t="s">
        <v>732</v>
      </c>
      <c r="B318" s="2">
        <v>3.40136054421769E-3</v>
      </c>
      <c r="C318" s="2">
        <v>4.1070629646314598E-5</v>
      </c>
      <c r="D318" s="101">
        <v>1.3969601920515199E-7</v>
      </c>
      <c r="E318" s="101">
        <v>7.2376430453721102E-6</v>
      </c>
    </row>
    <row r="319" spans="1:5" x14ac:dyDescent="0.35">
      <c r="A319" s="15" t="s">
        <v>805</v>
      </c>
      <c r="B319" s="2">
        <v>3.40136054421769E-3</v>
      </c>
      <c r="C319" s="2">
        <v>4.0694716251288098E-5</v>
      </c>
      <c r="D319" s="101">
        <v>1.38417402215266E-7</v>
      </c>
      <c r="E319" s="101">
        <v>7.1713979696913697E-6</v>
      </c>
    </row>
    <row r="320" spans="1:5" x14ac:dyDescent="0.35">
      <c r="A320" s="15" t="s">
        <v>1122</v>
      </c>
      <c r="B320" s="2">
        <v>3.40136054421769E-3</v>
      </c>
      <c r="C320" s="2">
        <v>3.8327305737893899E-5</v>
      </c>
      <c r="D320" s="101">
        <v>1.3036498550303999E-7</v>
      </c>
      <c r="E320" s="101">
        <v>6.7542027042336796E-6</v>
      </c>
    </row>
    <row r="321" spans="1:5" x14ac:dyDescent="0.35">
      <c r="A321" s="15" t="s">
        <v>1164</v>
      </c>
      <c r="B321" s="2">
        <v>3.40136054421769E-3</v>
      </c>
      <c r="C321" s="2">
        <v>3.7296802106777899E-5</v>
      </c>
      <c r="D321" s="101">
        <v>1.2685987111148901E-7</v>
      </c>
      <c r="E321" s="101">
        <v>6.5726029210502598E-6</v>
      </c>
    </row>
    <row r="322" spans="1:5" x14ac:dyDescent="0.35">
      <c r="A322" s="15" t="s">
        <v>1147</v>
      </c>
      <c r="B322" s="2">
        <v>3.40136054421769E-3</v>
      </c>
      <c r="C322" s="2">
        <v>3.7033972376436697E-5</v>
      </c>
      <c r="D322" s="101">
        <v>1.2596589243686001E-7</v>
      </c>
      <c r="E322" s="101">
        <v>6.52628593525525E-6</v>
      </c>
    </row>
    <row r="323" spans="1:5" x14ac:dyDescent="0.35">
      <c r="A323" s="15" t="s">
        <v>566</v>
      </c>
      <c r="B323" s="2">
        <v>3.40136054421769E-3</v>
      </c>
      <c r="C323" s="2">
        <v>3.66926315525527E-5</v>
      </c>
      <c r="D323" s="101">
        <v>1.2480486922636999E-7</v>
      </c>
      <c r="E323" s="101">
        <v>6.4661333867951704E-6</v>
      </c>
    </row>
    <row r="324" spans="1:5" x14ac:dyDescent="0.35">
      <c r="A324" s="15" t="s">
        <v>1009</v>
      </c>
      <c r="B324" s="2">
        <v>3.40136054421769E-3</v>
      </c>
      <c r="C324" s="2">
        <v>3.5333093819957502E-5</v>
      </c>
      <c r="D324" s="101">
        <v>1.20180591224345E-7</v>
      </c>
      <c r="E324" s="101">
        <v>6.2265497987183399E-6</v>
      </c>
    </row>
    <row r="325" spans="1:5" x14ac:dyDescent="0.35">
      <c r="A325" s="15" t="s">
        <v>1025</v>
      </c>
      <c r="B325" s="2">
        <v>3.40136054421769E-3</v>
      </c>
      <c r="C325" s="2">
        <v>3.49229497716738E-5</v>
      </c>
      <c r="D325" s="101">
        <v>1.18785543441067E-7</v>
      </c>
      <c r="E325" s="101">
        <v>6.1542724500576401E-6</v>
      </c>
    </row>
    <row r="326" spans="1:5" x14ac:dyDescent="0.35">
      <c r="A326" s="15" t="s">
        <v>633</v>
      </c>
      <c r="B326" s="2">
        <v>3.40136054421769E-3</v>
      </c>
      <c r="C326" s="2">
        <v>3.47369257458211E-5</v>
      </c>
      <c r="D326" s="101">
        <v>1.18152808659255E-7</v>
      </c>
      <c r="E326" s="101">
        <v>6.1214904959317901E-6</v>
      </c>
    </row>
    <row r="327" spans="1:5" x14ac:dyDescent="0.35">
      <c r="A327" s="15" t="s">
        <v>680</v>
      </c>
      <c r="B327" s="2">
        <v>3.40136054421769E-3</v>
      </c>
      <c r="C327" s="2">
        <v>3.40123854621543E-5</v>
      </c>
      <c r="D327" s="101">
        <v>1.1568838592569499E-7</v>
      </c>
      <c r="E327" s="101">
        <v>5.9938088901144002E-6</v>
      </c>
    </row>
    <row r="328" spans="1:5" x14ac:dyDescent="0.35">
      <c r="A328" s="15" t="s">
        <v>767</v>
      </c>
      <c r="B328" s="2">
        <v>3.40136054421769E-3</v>
      </c>
      <c r="C328" s="2">
        <v>3.3906864202928E-5</v>
      </c>
      <c r="D328" s="101">
        <v>1.15329470077986E-7</v>
      </c>
      <c r="E328" s="101">
        <v>5.9752134798527304E-6</v>
      </c>
    </row>
    <row r="329" spans="1:5" x14ac:dyDescent="0.35">
      <c r="A329" s="15" t="s">
        <v>516</v>
      </c>
      <c r="B329" s="2">
        <v>3.40136054421769E-3</v>
      </c>
      <c r="C329" s="2">
        <v>3.3598752560176901E-5</v>
      </c>
      <c r="D329" s="101">
        <v>1.14281471293119E-7</v>
      </c>
      <c r="E329" s="101">
        <v>5.9209167206464801E-6</v>
      </c>
    </row>
    <row r="330" spans="1:5" x14ac:dyDescent="0.35">
      <c r="A330" s="15" t="s">
        <v>701</v>
      </c>
      <c r="B330" s="2">
        <v>3.40136054421769E-3</v>
      </c>
      <c r="C330" s="2">
        <v>3.2639739190567897E-5</v>
      </c>
      <c r="D330" s="101">
        <v>1.11019521056353E-7</v>
      </c>
      <c r="E330" s="101">
        <v>5.7519152589025704E-6</v>
      </c>
    </row>
    <row r="331" spans="1:5" x14ac:dyDescent="0.35">
      <c r="A331" s="15" t="s">
        <v>944</v>
      </c>
      <c r="B331" s="2">
        <v>3.40136054421769E-3</v>
      </c>
      <c r="C331" s="2">
        <v>3.2262481949168898E-5</v>
      </c>
      <c r="D331" s="101">
        <v>1.0973633316043799E-7</v>
      </c>
      <c r="E331" s="101">
        <v>5.6854333648327402E-6</v>
      </c>
    </row>
    <row r="332" spans="1:5" x14ac:dyDescent="0.35">
      <c r="A332" s="15" t="s">
        <v>631</v>
      </c>
      <c r="B332" s="2">
        <v>3.40136054421769E-3</v>
      </c>
      <c r="C332" s="2">
        <v>3.2120045439534999E-5</v>
      </c>
      <c r="D332" s="101">
        <v>1.0925185523651299E-7</v>
      </c>
      <c r="E332" s="101">
        <v>5.6603325903319104E-6</v>
      </c>
    </row>
    <row r="333" spans="1:5" x14ac:dyDescent="0.35">
      <c r="A333" s="15" t="s">
        <v>632</v>
      </c>
      <c r="B333" s="2">
        <v>3.40136054421769E-3</v>
      </c>
      <c r="C333" s="2">
        <v>3.0910778324255497E-5</v>
      </c>
      <c r="D333" s="101">
        <v>1.05138701783182E-7</v>
      </c>
      <c r="E333" s="101">
        <v>5.44723033691455E-6</v>
      </c>
    </row>
    <row r="334" spans="1:5" x14ac:dyDescent="0.35">
      <c r="A334" s="15" t="s">
        <v>811</v>
      </c>
      <c r="B334" s="2">
        <v>3.40136054421769E-3</v>
      </c>
      <c r="C334" s="2">
        <v>2.99241824267764E-5</v>
      </c>
      <c r="D334" s="101">
        <v>1.01782933424409E-7</v>
      </c>
      <c r="E334" s="101">
        <v>5.2733681634471504E-6</v>
      </c>
    </row>
    <row r="335" spans="1:5" x14ac:dyDescent="0.35">
      <c r="A335" s="15" t="s">
        <v>560</v>
      </c>
      <c r="B335" s="2">
        <v>3.40136054421769E-3</v>
      </c>
      <c r="C335" s="2">
        <v>2.7727777287269801E-5</v>
      </c>
      <c r="D335" s="101">
        <v>9.4312167643774899E-8</v>
      </c>
      <c r="E335" s="101">
        <v>4.8863082006546102E-6</v>
      </c>
    </row>
    <row r="336" spans="1:5" x14ac:dyDescent="0.35">
      <c r="A336" s="15" t="s">
        <v>738</v>
      </c>
      <c r="B336" s="2">
        <v>3.40136054421769E-3</v>
      </c>
      <c r="C336" s="2">
        <v>2.58333609312708E-5</v>
      </c>
      <c r="D336" s="101">
        <v>8.78685745961592E-8</v>
      </c>
      <c r="E336" s="101">
        <v>4.5524660004713996E-6</v>
      </c>
    </row>
    <row r="337" spans="1:5" x14ac:dyDescent="0.35">
      <c r="A337" s="15" t="s">
        <v>846</v>
      </c>
      <c r="B337" s="2">
        <v>3.40136054421769E-3</v>
      </c>
      <c r="C337" s="2">
        <v>2.4406016447118302E-5</v>
      </c>
      <c r="D337" s="101">
        <v>8.3013661384756E-8</v>
      </c>
      <c r="E337" s="101">
        <v>4.3009332149251203E-6</v>
      </c>
    </row>
    <row r="338" spans="1:5" x14ac:dyDescent="0.35">
      <c r="A338" s="15" t="s">
        <v>1135</v>
      </c>
      <c r="B338" s="2">
        <v>3.40136054421769E-3</v>
      </c>
      <c r="C338" s="2">
        <v>2.1001357684880301E-5</v>
      </c>
      <c r="D338" s="101">
        <v>7.1433189404354801E-8</v>
      </c>
      <c r="E338" s="101">
        <v>3.7009496007321498E-6</v>
      </c>
    </row>
    <row r="339" spans="1:5" x14ac:dyDescent="0.35">
      <c r="A339" s="15" t="s">
        <v>888</v>
      </c>
      <c r="B339" s="2">
        <v>3.40136054421769E-3</v>
      </c>
      <c r="C339" s="2">
        <v>2.0650547877395501E-5</v>
      </c>
      <c r="D339" s="101">
        <v>7.0239958766651405E-8</v>
      </c>
      <c r="E339" s="101">
        <v>3.63912838724563E-6</v>
      </c>
    </row>
    <row r="340" spans="1:5" x14ac:dyDescent="0.35">
      <c r="A340" s="15" t="s">
        <v>778</v>
      </c>
      <c r="B340" s="2">
        <v>3.40136054421769E-3</v>
      </c>
      <c r="C340" s="2">
        <v>1.9161623624959902E-5</v>
      </c>
      <c r="D340" s="101">
        <v>6.5175590561088001E-8</v>
      </c>
      <c r="E340" s="101">
        <v>3.37674375001147E-6</v>
      </c>
    </row>
    <row r="341" spans="1:5" x14ac:dyDescent="0.35">
      <c r="A341" s="15" t="s">
        <v>745</v>
      </c>
      <c r="B341" s="2">
        <v>3.40136054421769E-3</v>
      </c>
      <c r="C341" s="2">
        <v>1.8523775713307101E-5</v>
      </c>
      <c r="D341" s="101">
        <v>6.3006039841180794E-8</v>
      </c>
      <c r="E341" s="101">
        <v>3.26433944694784E-6</v>
      </c>
    </row>
    <row r="342" spans="1:5" x14ac:dyDescent="0.35">
      <c r="A342" s="15" t="s">
        <v>877</v>
      </c>
      <c r="B342" s="2">
        <v>3.40136054421769E-3</v>
      </c>
      <c r="C342" s="2">
        <v>1.6143162795079701E-5</v>
      </c>
      <c r="D342" s="101">
        <v>5.4908716990066902E-8</v>
      </c>
      <c r="E342" s="101">
        <v>2.8448175969126502E-6</v>
      </c>
    </row>
    <row r="343" spans="1:5" x14ac:dyDescent="0.35">
      <c r="A343" s="15" t="s">
        <v>457</v>
      </c>
      <c r="B343" s="2">
        <v>3.40136054421769E-3</v>
      </c>
      <c r="C343" s="2">
        <v>1.5616695314787102E-5</v>
      </c>
      <c r="D343" s="101">
        <v>5.3118011274786203E-8</v>
      </c>
      <c r="E343" s="101">
        <v>2.7520412326307398E-6</v>
      </c>
    </row>
    <row r="344" spans="1:5" x14ac:dyDescent="0.35">
      <c r="A344" s="15" t="s">
        <v>534</v>
      </c>
      <c r="B344" s="2">
        <v>3.40136054421769E-3</v>
      </c>
      <c r="C344" s="2">
        <v>1.5352559247955099E-5</v>
      </c>
      <c r="D344" s="101">
        <v>5.2219589278758899E-8</v>
      </c>
      <c r="E344" s="101">
        <v>2.7054940385993401E-6</v>
      </c>
    </row>
    <row r="345" spans="1:5" x14ac:dyDescent="0.35">
      <c r="A345" s="15" t="s">
        <v>511</v>
      </c>
      <c r="B345" s="2">
        <v>3.40136054421769E-3</v>
      </c>
      <c r="C345" s="2">
        <v>1.4454699683918E-5</v>
      </c>
      <c r="D345" s="101">
        <v>4.9165645183394698E-8</v>
      </c>
      <c r="E345" s="101">
        <v>2.54726936356184E-6</v>
      </c>
    </row>
    <row r="346" spans="1:5" x14ac:dyDescent="0.35">
      <c r="A346" s="15" t="s">
        <v>663</v>
      </c>
      <c r="B346" s="2">
        <v>3.40136054421769E-3</v>
      </c>
      <c r="C346" s="2">
        <v>1.37977512530963E-5</v>
      </c>
      <c r="D346" s="101">
        <v>4.6931126711212001E-8</v>
      </c>
      <c r="E346" s="101">
        <v>2.4314990848383102E-6</v>
      </c>
    </row>
    <row r="347" spans="1:5" x14ac:dyDescent="0.35">
      <c r="A347" s="15" t="s">
        <v>756</v>
      </c>
      <c r="B347" s="2">
        <v>3.40136054421769E-3</v>
      </c>
      <c r="C347" s="2">
        <v>6.9949483385293502E-6</v>
      </c>
      <c r="D347" s="101">
        <v>2.3792341287514801E-8</v>
      </c>
      <c r="E347" s="101">
        <v>1.2326798890368901E-6</v>
      </c>
    </row>
    <row r="348" spans="1:5" x14ac:dyDescent="0.35">
      <c r="A348" s="15" t="s">
        <v>1162</v>
      </c>
      <c r="B348" s="2">
        <v>3.40136054421769E-3</v>
      </c>
      <c r="C348" s="2">
        <v>4.3070090967847603E-6</v>
      </c>
      <c r="D348" s="101">
        <v>1.46496908053903E-8</v>
      </c>
      <c r="E348" s="101">
        <v>7.5899967212934705E-7</v>
      </c>
    </row>
  </sheetData>
  <mergeCells count="3">
    <mergeCell ref="A14:E14"/>
    <mergeCell ref="G14:K14"/>
    <mergeCell ref="M14:Q1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C143"/>
  <sheetViews>
    <sheetView workbookViewId="0"/>
  </sheetViews>
  <sheetFormatPr defaultRowHeight="14.5" x14ac:dyDescent="0.35"/>
  <cols>
    <col min="1" max="1" width="38.26953125" customWidth="1"/>
    <col min="2" max="2" width="18.7265625" style="8" customWidth="1"/>
    <col min="14" max="14" width="10.7265625" customWidth="1"/>
    <col min="15" max="15" width="9.1796875" style="28"/>
    <col min="16" max="16" width="27.54296875" style="10" customWidth="1"/>
    <col min="17" max="17" width="15" customWidth="1"/>
  </cols>
  <sheetData>
    <row r="1" spans="1:29" x14ac:dyDescent="0.35">
      <c r="A1" t="s">
        <v>1239</v>
      </c>
    </row>
    <row r="3" spans="1:29" x14ac:dyDescent="0.35">
      <c r="A3" s="129" t="s">
        <v>369</v>
      </c>
      <c r="B3" s="129"/>
      <c r="C3" s="24">
        <v>1</v>
      </c>
      <c r="D3" s="24">
        <v>2</v>
      </c>
      <c r="E3" s="24">
        <v>3</v>
      </c>
      <c r="F3" s="24">
        <v>4</v>
      </c>
      <c r="G3" s="24">
        <v>5</v>
      </c>
      <c r="H3" s="24">
        <v>6</v>
      </c>
      <c r="I3" s="24">
        <v>7</v>
      </c>
      <c r="J3" s="24">
        <v>8</v>
      </c>
      <c r="K3" s="24">
        <v>9</v>
      </c>
      <c r="L3" s="24">
        <v>10</v>
      </c>
      <c r="AC3" s="40"/>
    </row>
    <row r="4" spans="1:29" ht="15.5" x14ac:dyDescent="0.35">
      <c r="A4" s="125" t="s">
        <v>361</v>
      </c>
      <c r="B4" s="59" t="s">
        <v>5</v>
      </c>
      <c r="C4" s="48">
        <v>0.12931380000000001</v>
      </c>
      <c r="D4" s="48">
        <v>1.08969E-7</v>
      </c>
      <c r="E4" s="48">
        <v>2.2755040000000001E-26</v>
      </c>
      <c r="F4" s="48">
        <v>2.7536979999999999E-2</v>
      </c>
      <c r="G4" s="48">
        <v>5.686302E-2</v>
      </c>
      <c r="H4" s="48">
        <v>3.0111809999999999E-4</v>
      </c>
      <c r="I4" s="48">
        <v>2.5995809999999999E-8</v>
      </c>
      <c r="J4" s="48">
        <v>4.8894779999999998E-14</v>
      </c>
      <c r="K4" s="48">
        <v>3.2840870000000001E-7</v>
      </c>
      <c r="L4" s="48">
        <v>3.6285939999999998E-9</v>
      </c>
      <c r="N4" s="64" t="s">
        <v>413</v>
      </c>
      <c r="AC4" s="40"/>
    </row>
    <row r="5" spans="1:29" ht="15.5" x14ac:dyDescent="0.35">
      <c r="A5" s="125"/>
      <c r="B5" s="59" t="s">
        <v>6</v>
      </c>
      <c r="C5" s="48">
        <v>0.12931380000000001</v>
      </c>
      <c r="D5" s="48">
        <v>2.1793790000000001E-7</v>
      </c>
      <c r="E5" s="48">
        <v>2.2755039999999999E-25</v>
      </c>
      <c r="F5" s="48">
        <v>3.4421229999999997E-2</v>
      </c>
      <c r="G5" s="48">
        <v>6.3181130000000002E-2</v>
      </c>
      <c r="H5" s="48">
        <v>4.301687E-4</v>
      </c>
      <c r="I5" s="48">
        <v>6.4989530000000004E-8</v>
      </c>
      <c r="J5" s="48">
        <v>2.444739E-13</v>
      </c>
      <c r="K5" s="48">
        <v>5.473478E-7</v>
      </c>
      <c r="L5" s="48">
        <v>1.209531E-8</v>
      </c>
      <c r="N5" s="65" t="s">
        <v>360</v>
      </c>
      <c r="AC5" s="40"/>
    </row>
    <row r="6" spans="1:29" ht="15.5" x14ac:dyDescent="0.35">
      <c r="A6" s="126"/>
      <c r="B6" s="60" t="s">
        <v>367</v>
      </c>
      <c r="C6" s="49">
        <v>1.4078672999999999</v>
      </c>
      <c r="D6" s="49">
        <v>0.25780989999999998</v>
      </c>
      <c r="E6" s="49">
        <v>0.1497531</v>
      </c>
      <c r="F6" s="49">
        <v>0.66335619000000001</v>
      </c>
      <c r="G6" s="49">
        <v>2.0326798899999998</v>
      </c>
      <c r="H6" s="49">
        <v>0.56263620290000005</v>
      </c>
      <c r="I6" s="49" t="s">
        <v>362</v>
      </c>
      <c r="J6" s="49">
        <v>15.968</v>
      </c>
      <c r="K6" s="49">
        <v>5.5138290000000003</v>
      </c>
      <c r="L6" s="49">
        <v>7.5066600000000001</v>
      </c>
      <c r="N6" s="62" t="s">
        <v>89</v>
      </c>
      <c r="AC6" s="28"/>
    </row>
    <row r="7" spans="1:29" ht="15.5" x14ac:dyDescent="0.35">
      <c r="A7" s="127" t="s">
        <v>363</v>
      </c>
      <c r="B7" s="59" t="s">
        <v>5</v>
      </c>
      <c r="C7" s="50">
        <v>1.092245E-2</v>
      </c>
      <c r="D7" s="50">
        <v>1.947918E-8</v>
      </c>
      <c r="E7" s="50">
        <v>2.2105040000000001E-25</v>
      </c>
      <c r="F7" s="50">
        <v>1.717079E-3</v>
      </c>
      <c r="G7" s="50">
        <v>0.17773739999999999</v>
      </c>
      <c r="H7" s="50">
        <v>5.0930049999999996E-9</v>
      </c>
      <c r="I7" s="50">
        <v>2.7288529999999998E-10</v>
      </c>
      <c r="J7" s="50">
        <v>2.6727920000000002E-18</v>
      </c>
      <c r="K7" s="50">
        <v>4.472234E-5</v>
      </c>
      <c r="L7" s="50">
        <v>3.2448569999999997E-11</v>
      </c>
      <c r="AC7" s="28"/>
    </row>
    <row r="8" spans="1:29" ht="15.5" x14ac:dyDescent="0.35">
      <c r="A8" s="125"/>
      <c r="B8" s="59" t="s">
        <v>6</v>
      </c>
      <c r="C8" s="48">
        <v>1.2136050000000001E-2</v>
      </c>
      <c r="D8" s="48">
        <v>3.2465300000000003E-8</v>
      </c>
      <c r="E8" s="48">
        <v>2.2105039999999999E-24</v>
      </c>
      <c r="F8" s="48">
        <v>2.1463480000000002E-3</v>
      </c>
      <c r="G8" s="48">
        <v>0.17773739999999999</v>
      </c>
      <c r="H8" s="48">
        <v>1.0186009999999999E-8</v>
      </c>
      <c r="I8" s="48">
        <v>6.8221329999999998E-10</v>
      </c>
      <c r="J8" s="48">
        <v>1.336396E-17</v>
      </c>
      <c r="K8" s="48">
        <v>6.3889050000000001E-5</v>
      </c>
      <c r="L8" s="48">
        <v>1.081619E-10</v>
      </c>
    </row>
    <row r="9" spans="1:29" ht="15.5" x14ac:dyDescent="0.35">
      <c r="A9" s="126"/>
      <c r="B9" s="60" t="s">
        <v>367</v>
      </c>
      <c r="C9" s="49">
        <v>0.55591330000000005</v>
      </c>
      <c r="D9" s="49">
        <v>5.2990310000000003</v>
      </c>
      <c r="E9" s="49">
        <v>8.2645839999999993</v>
      </c>
      <c r="F9" s="49">
        <v>1.92398475</v>
      </c>
      <c r="G9" s="49">
        <v>0.57926659999999996</v>
      </c>
      <c r="H9" s="49">
        <v>2.9009360000000002</v>
      </c>
      <c r="I9" s="49">
        <v>0</v>
      </c>
      <c r="J9" s="49">
        <v>4.5429850000000001E-2</v>
      </c>
      <c r="K9" s="49">
        <v>0.22293879999999999</v>
      </c>
      <c r="L9" s="49">
        <v>0.1050108</v>
      </c>
    </row>
    <row r="10" spans="1:29" ht="15.5" x14ac:dyDescent="0.35">
      <c r="A10" s="127" t="s">
        <v>364</v>
      </c>
      <c r="B10" s="59" t="s">
        <v>5</v>
      </c>
      <c r="C10" s="50">
        <v>1</v>
      </c>
      <c r="D10" s="50">
        <v>8.1947180000000006E-5</v>
      </c>
      <c r="E10" s="50">
        <v>3.228337E-18</v>
      </c>
      <c r="F10" s="50">
        <v>0.36806339999999999</v>
      </c>
      <c r="G10" s="50">
        <v>2.0320560000000001E-2</v>
      </c>
      <c r="H10" s="50">
        <v>0.35811749999999998</v>
      </c>
      <c r="I10" s="50">
        <v>8.8878709999999994E-5</v>
      </c>
      <c r="J10" s="50">
        <v>1.6676709999999999E-7</v>
      </c>
      <c r="K10" s="50">
        <v>2.0678000000000002E-8</v>
      </c>
      <c r="L10" s="50">
        <v>1.8782580000000001E-5</v>
      </c>
    </row>
    <row r="11" spans="1:29" ht="15.5" x14ac:dyDescent="0.35">
      <c r="A11" s="125"/>
      <c r="B11" s="59" t="s">
        <v>6</v>
      </c>
      <c r="C11" s="48">
        <v>1</v>
      </c>
      <c r="D11" s="48">
        <v>1.4813120000000001E-4</v>
      </c>
      <c r="E11" s="48">
        <v>3.2283370000000001E-17</v>
      </c>
      <c r="F11" s="48">
        <v>0.40895930000000003</v>
      </c>
      <c r="G11" s="48">
        <v>2.9029369999999999E-2</v>
      </c>
      <c r="H11" s="48">
        <v>0.40895930000000003</v>
      </c>
      <c r="I11" s="48">
        <v>1.4813120000000001E-4</v>
      </c>
      <c r="J11" s="48">
        <v>5.5589019999999997E-7</v>
      </c>
      <c r="K11" s="48">
        <v>1.0339E-7</v>
      </c>
      <c r="L11" s="48">
        <v>4.695645E-5</v>
      </c>
    </row>
    <row r="12" spans="1:29" ht="15.5" x14ac:dyDescent="0.35">
      <c r="A12" s="126"/>
      <c r="B12" s="60" t="s">
        <v>367</v>
      </c>
      <c r="C12" s="49">
        <v>0.98592959999999996</v>
      </c>
      <c r="D12" s="49">
        <v>0.33961029999999998</v>
      </c>
      <c r="E12" s="49">
        <v>0.1840667</v>
      </c>
      <c r="F12" s="49">
        <v>0.83931</v>
      </c>
      <c r="G12" s="49">
        <v>2.39309086</v>
      </c>
      <c r="H12" s="49">
        <v>0.85521820000000004</v>
      </c>
      <c r="I12" s="49" t="s">
        <v>362</v>
      </c>
      <c r="J12" s="49">
        <v>9.7118160000000007</v>
      </c>
      <c r="K12" s="49">
        <v>6.7539030000000002</v>
      </c>
      <c r="L12" s="49">
        <v>5.3183769999999999</v>
      </c>
    </row>
    <row r="13" spans="1:29" ht="15.5" x14ac:dyDescent="0.35">
      <c r="A13" s="127" t="s">
        <v>130</v>
      </c>
      <c r="B13" s="59" t="s">
        <v>5</v>
      </c>
      <c r="C13" s="50">
        <v>2.2046580000000001E-4</v>
      </c>
      <c r="D13" s="50">
        <v>5.5458929999999997E-2</v>
      </c>
      <c r="E13" s="50">
        <v>6.2380339999999999E-2</v>
      </c>
      <c r="F13" s="50">
        <v>3.5481169999999999E-3</v>
      </c>
      <c r="G13" s="50">
        <v>0.150563</v>
      </c>
      <c r="H13" s="50">
        <v>1.6098840000000001E-10</v>
      </c>
      <c r="I13" s="50">
        <v>2.1720649999999999E-4</v>
      </c>
      <c r="J13" s="50">
        <v>7.3709359999999997E-8</v>
      </c>
      <c r="K13" s="50">
        <v>1.3415409999999999E-2</v>
      </c>
      <c r="L13" s="50">
        <v>3.7990369999999998E-4</v>
      </c>
    </row>
    <row r="14" spans="1:29" ht="15.5" x14ac:dyDescent="0.35">
      <c r="A14" s="125"/>
      <c r="B14" s="59" t="s">
        <v>6</v>
      </c>
      <c r="C14" s="48">
        <v>5.5116449999999999E-4</v>
      </c>
      <c r="D14" s="48">
        <v>6.9311490000000003E-2</v>
      </c>
      <c r="E14" s="48">
        <v>6.9311490000000003E-2</v>
      </c>
      <c r="F14" s="48">
        <v>5.9135289999999998E-3</v>
      </c>
      <c r="G14" s="48">
        <v>0.150563</v>
      </c>
      <c r="H14" s="48">
        <v>1.6098840000000001E-9</v>
      </c>
      <c r="I14" s="48">
        <v>5.5116449999999999E-4</v>
      </c>
      <c r="J14" s="48">
        <v>3.6854679999999999E-7</v>
      </c>
      <c r="K14" s="48">
        <v>1.9164870000000001E-2</v>
      </c>
      <c r="L14" s="48">
        <v>7.5980739999999996E-4</v>
      </c>
    </row>
    <row r="15" spans="1:29" ht="15.5" x14ac:dyDescent="0.35">
      <c r="A15" s="126"/>
      <c r="B15" s="60" t="s">
        <v>367</v>
      </c>
      <c r="C15" s="49">
        <v>0.54803529470000001</v>
      </c>
      <c r="D15" s="49">
        <v>1.8000141599999999</v>
      </c>
      <c r="E15" s="49">
        <v>1.52150132</v>
      </c>
      <c r="F15" s="49">
        <v>1.6149791309999999</v>
      </c>
      <c r="G15" s="49">
        <v>1.386366</v>
      </c>
      <c r="H15" s="49">
        <v>2.4819</v>
      </c>
      <c r="I15" s="49">
        <v>0.44604805609999998</v>
      </c>
      <c r="J15" s="49">
        <v>0.44139220000000001</v>
      </c>
      <c r="K15" s="49">
        <v>1.5057264800000001</v>
      </c>
      <c r="L15" s="49">
        <v>0.55862965490000005</v>
      </c>
    </row>
    <row r="16" spans="1:29" ht="15.5" x14ac:dyDescent="0.35">
      <c r="A16" s="127" t="s">
        <v>365</v>
      </c>
      <c r="B16" s="59" t="s">
        <v>5</v>
      </c>
      <c r="C16" s="50">
        <v>0.74262130000000004</v>
      </c>
      <c r="D16" s="50">
        <v>4.542939E-2</v>
      </c>
      <c r="E16" s="50">
        <v>8.5118799999999994E-2</v>
      </c>
      <c r="F16" s="50">
        <v>0.73464050000000003</v>
      </c>
      <c r="G16" s="50">
        <v>0.29563709999999999</v>
      </c>
      <c r="H16" s="50">
        <v>1.2825130000000001E-2</v>
      </c>
      <c r="I16" s="50">
        <v>0.16474949999999999</v>
      </c>
      <c r="J16" s="50">
        <v>5.7981499999999998E-2</v>
      </c>
      <c r="K16" s="50">
        <v>1.920413E-2</v>
      </c>
      <c r="L16" s="50">
        <v>8.1216399999999994E-3</v>
      </c>
    </row>
    <row r="17" spans="1:12" ht="15.5" x14ac:dyDescent="0.35">
      <c r="A17" s="125"/>
      <c r="B17" s="59" t="s">
        <v>6</v>
      </c>
      <c r="C17" s="48">
        <v>0.74262130000000004</v>
      </c>
      <c r="D17" s="48">
        <v>0.11357346</v>
      </c>
      <c r="E17" s="48">
        <v>0.14186470000000001</v>
      </c>
      <c r="F17" s="48">
        <v>0.74262130000000004</v>
      </c>
      <c r="G17" s="48">
        <v>0.3695464</v>
      </c>
      <c r="H17" s="48">
        <v>6.4013769999999998E-2</v>
      </c>
      <c r="I17" s="48">
        <v>0.23535639999999999</v>
      </c>
      <c r="J17" s="48">
        <v>0.115963</v>
      </c>
      <c r="K17" s="48">
        <v>6.4013769999999998E-2</v>
      </c>
      <c r="L17" s="48">
        <v>6.4013769999999998E-2</v>
      </c>
    </row>
    <row r="18" spans="1:12" ht="15.5" x14ac:dyDescent="0.35">
      <c r="A18" s="126"/>
      <c r="B18" s="60" t="s">
        <v>367</v>
      </c>
      <c r="C18" s="49">
        <v>1.0648702999999999</v>
      </c>
      <c r="D18" s="49">
        <v>2.0303350600000001</v>
      </c>
      <c r="E18" s="49">
        <v>1.539507</v>
      </c>
      <c r="F18" s="49">
        <v>0.94013150000000001</v>
      </c>
      <c r="G18" s="49">
        <v>1.3195964</v>
      </c>
      <c r="H18" s="49">
        <v>1.4727548500000001</v>
      </c>
      <c r="I18" s="49">
        <v>1.3842798999999999</v>
      </c>
      <c r="J18" s="49">
        <v>0.74916749999999999</v>
      </c>
      <c r="K18" s="49">
        <v>0.66992059000000004</v>
      </c>
      <c r="L18" s="49">
        <v>0.65125432999999999</v>
      </c>
    </row>
    <row r="19" spans="1:12" ht="15.5" x14ac:dyDescent="0.35">
      <c r="A19" s="122" t="s">
        <v>366</v>
      </c>
      <c r="B19" s="59" t="s">
        <v>5</v>
      </c>
      <c r="C19" s="50">
        <v>0.60335510000000003</v>
      </c>
      <c r="D19" s="50">
        <v>4.6888770000000001E-3</v>
      </c>
      <c r="E19" s="50">
        <v>6.7307640000000002E-3</v>
      </c>
      <c r="F19" s="50">
        <v>2.0241980000000001E-3</v>
      </c>
      <c r="G19" s="50">
        <v>0.45694099999999999</v>
      </c>
      <c r="H19" s="50">
        <v>0.21008760000000001</v>
      </c>
      <c r="I19" s="50">
        <v>1.8765750000000001E-2</v>
      </c>
      <c r="J19" s="50">
        <v>4.1587239999999999E-3</v>
      </c>
      <c r="K19" s="50">
        <v>0.1236459</v>
      </c>
      <c r="L19" s="50">
        <v>0.93832959999999999</v>
      </c>
    </row>
    <row r="20" spans="1:12" ht="15.5" x14ac:dyDescent="0.35">
      <c r="A20" s="123"/>
      <c r="B20" s="59" t="s">
        <v>6</v>
      </c>
      <c r="C20" s="48">
        <v>0.6703945</v>
      </c>
      <c r="D20" s="48">
        <v>1.5629591000000002E-2</v>
      </c>
      <c r="E20" s="48">
        <v>1.6826909000000001E-2</v>
      </c>
      <c r="F20" s="48">
        <v>1.5629591000000002E-2</v>
      </c>
      <c r="G20" s="48">
        <v>0.57117629999999997</v>
      </c>
      <c r="H20" s="48">
        <v>0.30012509999999998</v>
      </c>
      <c r="I20" s="48">
        <v>3.7531490000000001E-2</v>
      </c>
      <c r="J20" s="48">
        <v>1.5629591000000002E-2</v>
      </c>
      <c r="K20" s="48">
        <v>0.20607639999999999</v>
      </c>
      <c r="L20" s="48">
        <v>0.93832959999999999</v>
      </c>
    </row>
    <row r="21" spans="1:12" ht="15.5" x14ac:dyDescent="0.35">
      <c r="A21" s="124"/>
      <c r="B21" s="60" t="s">
        <v>367</v>
      </c>
      <c r="C21" s="49">
        <v>1.0905145999999999</v>
      </c>
      <c r="D21" s="49">
        <v>1.972814265</v>
      </c>
      <c r="E21" s="49">
        <v>1.56639554</v>
      </c>
      <c r="F21" s="49">
        <v>1.5742586649999999</v>
      </c>
      <c r="G21" s="49">
        <v>0.84214979999999995</v>
      </c>
      <c r="H21" s="49">
        <v>0.85213839999999996</v>
      </c>
      <c r="I21" s="49">
        <v>0.60203229000000003</v>
      </c>
      <c r="J21" s="49">
        <v>0.652647333</v>
      </c>
      <c r="K21" s="49">
        <v>0.77014320000000003</v>
      </c>
      <c r="L21" s="49">
        <v>1.0127132000000001</v>
      </c>
    </row>
    <row r="22" spans="1:12" ht="15.5" x14ac:dyDescent="0.35">
      <c r="A22" s="122" t="s">
        <v>18</v>
      </c>
      <c r="B22" s="59" t="s">
        <v>5</v>
      </c>
      <c r="C22" s="50">
        <v>3.0112199999999999E-2</v>
      </c>
      <c r="D22" s="50">
        <v>4.9647269999999999E-4</v>
      </c>
      <c r="E22" s="50">
        <v>0.59466419999999998</v>
      </c>
      <c r="F22" s="50">
        <v>0.69211959999999995</v>
      </c>
      <c r="G22" s="50">
        <v>2.7687980000000001E-2</v>
      </c>
      <c r="H22" s="50">
        <v>1.4283920000000001E-7</v>
      </c>
      <c r="I22" s="50">
        <v>1</v>
      </c>
      <c r="J22" s="50">
        <v>0.63892899999999997</v>
      </c>
      <c r="K22" s="50">
        <v>8.1890009999999999E-2</v>
      </c>
      <c r="L22" s="50">
        <v>6.6252059999999998E-3</v>
      </c>
    </row>
    <row r="23" spans="1:12" ht="15.5" x14ac:dyDescent="0.35">
      <c r="A23" s="123"/>
      <c r="B23" s="59" t="s">
        <v>6</v>
      </c>
      <c r="C23" s="48">
        <v>6.0224390000000003E-2</v>
      </c>
      <c r="D23" s="48">
        <v>2.4823635000000002E-3</v>
      </c>
      <c r="E23" s="48">
        <v>0.76902179999999998</v>
      </c>
      <c r="F23" s="48">
        <v>0.76902179999999998</v>
      </c>
      <c r="G23" s="48">
        <v>6.0224390000000003E-2</v>
      </c>
      <c r="H23" s="48">
        <v>1.4283919999999999E-6</v>
      </c>
      <c r="I23" s="48">
        <v>1</v>
      </c>
      <c r="J23" s="48">
        <v>0.76902179999999998</v>
      </c>
      <c r="K23" s="48">
        <v>0.13648335</v>
      </c>
      <c r="L23" s="48">
        <v>2.2084019E-2</v>
      </c>
    </row>
    <row r="24" spans="1:12" ht="15.5" x14ac:dyDescent="0.35">
      <c r="A24" s="124"/>
      <c r="B24" s="60" t="s">
        <v>367</v>
      </c>
      <c r="C24" s="49">
        <v>1.6581089200000001</v>
      </c>
      <c r="D24" s="49">
        <v>3.6372906665000002</v>
      </c>
      <c r="E24" s="49">
        <v>1.1890196</v>
      </c>
      <c r="F24" s="49">
        <v>1.1217964</v>
      </c>
      <c r="G24" s="49">
        <v>0.29130134000000002</v>
      </c>
      <c r="H24" s="49">
        <v>0.173073</v>
      </c>
      <c r="I24" s="49">
        <v>0.95335650000000005</v>
      </c>
      <c r="J24" s="49">
        <v>1.1124676</v>
      </c>
      <c r="K24" s="49">
        <v>0.57118307999999995</v>
      </c>
      <c r="L24" s="49">
        <v>1.885070974</v>
      </c>
    </row>
    <row r="25" spans="1:12" ht="15.5" x14ac:dyDescent="0.35">
      <c r="A25" s="122" t="s">
        <v>17</v>
      </c>
      <c r="B25" s="59" t="s">
        <v>5</v>
      </c>
      <c r="C25" s="50">
        <v>0.93527369999999999</v>
      </c>
      <c r="D25" s="50">
        <v>1</v>
      </c>
      <c r="E25" s="50">
        <v>4.4913820000000004E-3</v>
      </c>
      <c r="F25" s="50">
        <v>4.0423680000000002E-3</v>
      </c>
      <c r="G25" s="50">
        <v>1</v>
      </c>
      <c r="H25" s="50">
        <v>4.2195589999999999E-4</v>
      </c>
      <c r="I25" s="50">
        <v>5.4829289999999998E-6</v>
      </c>
      <c r="J25" s="50">
        <v>8.8247470000000003E-5</v>
      </c>
      <c r="K25" s="50">
        <v>0.66745339999999997</v>
      </c>
      <c r="L25" s="50">
        <v>0.51207930000000002</v>
      </c>
    </row>
    <row r="26" spans="1:12" ht="15.5" x14ac:dyDescent="0.35">
      <c r="A26" s="123"/>
      <c r="B26" s="59" t="s">
        <v>6</v>
      </c>
      <c r="C26" s="48">
        <v>1</v>
      </c>
      <c r="D26" s="48">
        <v>1</v>
      </c>
      <c r="E26" s="48">
        <v>8.9827629999999995E-3</v>
      </c>
      <c r="F26" s="48">
        <v>8.9827629999999995E-3</v>
      </c>
      <c r="G26" s="48">
        <v>1</v>
      </c>
      <c r="H26" s="48">
        <v>1.4065198E-3</v>
      </c>
      <c r="I26" s="48">
        <v>5.482929E-5</v>
      </c>
      <c r="J26" s="48">
        <v>4.4123730000000002E-4</v>
      </c>
      <c r="K26" s="48">
        <v>0.95350480000000004</v>
      </c>
      <c r="L26" s="48">
        <v>0.85346549999999999</v>
      </c>
    </row>
    <row r="27" spans="1:12" ht="15.5" x14ac:dyDescent="0.35">
      <c r="A27" s="124"/>
      <c r="B27" s="60" t="s">
        <v>367</v>
      </c>
      <c r="C27" s="49">
        <v>0.97574019999999995</v>
      </c>
      <c r="D27" s="49">
        <v>1.013973</v>
      </c>
      <c r="E27" s="49">
        <v>1.8977679240000001</v>
      </c>
      <c r="F27" s="49">
        <v>1.622274502</v>
      </c>
      <c r="G27" s="49">
        <v>1.019452</v>
      </c>
      <c r="H27" s="49">
        <v>1.6532904722999999</v>
      </c>
      <c r="I27" s="49">
        <v>0.34201579999999998</v>
      </c>
      <c r="J27" s="49">
        <v>0.53877319999999995</v>
      </c>
      <c r="K27" s="49">
        <v>0.92022289999999995</v>
      </c>
      <c r="L27" s="49">
        <v>0.89067099999999999</v>
      </c>
    </row>
    <row r="28" spans="1:12" ht="15.5" x14ac:dyDescent="0.35">
      <c r="A28" s="122" t="s">
        <v>20</v>
      </c>
      <c r="B28" s="59" t="s">
        <v>5</v>
      </c>
      <c r="C28" s="51">
        <v>0.10019110000000001</v>
      </c>
      <c r="D28" s="51">
        <v>2.6441989999999999E-2</v>
      </c>
      <c r="E28" s="51">
        <v>0.38786490000000001</v>
      </c>
      <c r="F28" s="51">
        <v>0.33585009999999998</v>
      </c>
      <c r="G28" s="51">
        <v>1.7759980000000002E-2</v>
      </c>
      <c r="H28" s="51">
        <v>0.64933010000000002</v>
      </c>
      <c r="I28" s="51">
        <v>1</v>
      </c>
      <c r="J28" s="51">
        <v>0.84897400000000001</v>
      </c>
      <c r="K28" s="51">
        <v>0.23014129999999999</v>
      </c>
      <c r="L28" s="51">
        <v>0.34973369999999998</v>
      </c>
    </row>
    <row r="29" spans="1:12" ht="15.5" x14ac:dyDescent="0.35">
      <c r="A29" s="123"/>
      <c r="B29" s="59" t="s">
        <v>6</v>
      </c>
      <c r="C29" s="52">
        <v>0.3339703</v>
      </c>
      <c r="D29" s="52">
        <v>0.13220995999999999</v>
      </c>
      <c r="E29" s="52">
        <v>0.55409280000000005</v>
      </c>
      <c r="F29" s="52">
        <v>0.55409280000000005</v>
      </c>
      <c r="G29" s="52">
        <v>0.13220995999999999</v>
      </c>
      <c r="H29" s="52">
        <v>0.81166269999999996</v>
      </c>
      <c r="I29" s="52">
        <v>1</v>
      </c>
      <c r="J29" s="52">
        <v>0.94330440000000004</v>
      </c>
      <c r="K29" s="52">
        <v>0.55409280000000005</v>
      </c>
      <c r="L29" s="52">
        <v>0.55409280000000005</v>
      </c>
    </row>
    <row r="30" spans="1:12" ht="15.5" x14ac:dyDescent="0.35">
      <c r="A30" s="124"/>
      <c r="B30" s="60" t="s">
        <v>367</v>
      </c>
      <c r="C30" s="53">
        <v>0.6855175</v>
      </c>
      <c r="D30" s="53">
        <v>2.1719409600000001</v>
      </c>
      <c r="E30" s="53">
        <v>1.2789683999999999</v>
      </c>
      <c r="F30" s="53">
        <v>1.2255716999999999</v>
      </c>
      <c r="G30" s="53">
        <v>0.39820654</v>
      </c>
      <c r="H30" s="53">
        <v>1.0859311</v>
      </c>
      <c r="I30" s="53">
        <v>1.0015050000000001</v>
      </c>
      <c r="J30" s="53">
        <v>1.0433759</v>
      </c>
      <c r="K30" s="53">
        <v>0.73370409999999997</v>
      </c>
      <c r="L30" s="53">
        <v>1.2104751</v>
      </c>
    </row>
    <row r="31" spans="1:12" ht="15.5" x14ac:dyDescent="0.35">
      <c r="A31" s="127" t="s">
        <v>19</v>
      </c>
      <c r="B31" s="59" t="s">
        <v>5</v>
      </c>
      <c r="C31" s="50">
        <v>1.110126E-2</v>
      </c>
      <c r="D31" s="50">
        <v>0.37977420000000001</v>
      </c>
      <c r="E31" s="50">
        <v>0.53500389999999998</v>
      </c>
      <c r="F31" s="50">
        <v>0.2150927</v>
      </c>
      <c r="G31" s="50">
        <v>0.2009987</v>
      </c>
      <c r="H31" s="50">
        <v>0.6948164</v>
      </c>
      <c r="I31" s="50">
        <v>0.84918570000000004</v>
      </c>
      <c r="J31" s="50">
        <v>0.68145259999999996</v>
      </c>
      <c r="K31" s="50">
        <v>0.34780450000000002</v>
      </c>
      <c r="L31" s="50">
        <v>0.1781412</v>
      </c>
    </row>
    <row r="32" spans="1:12" ht="15.5" x14ac:dyDescent="0.35">
      <c r="A32" s="125"/>
      <c r="B32" s="59" t="s">
        <v>6</v>
      </c>
      <c r="C32" s="48">
        <v>0.11101257</v>
      </c>
      <c r="D32" s="48">
        <v>0.63295699999999999</v>
      </c>
      <c r="E32" s="48">
        <v>0.76429119999999995</v>
      </c>
      <c r="F32" s="48">
        <v>0.53773179999999998</v>
      </c>
      <c r="G32" s="48">
        <v>0.53773179999999998</v>
      </c>
      <c r="H32" s="48">
        <v>0.77201819999999999</v>
      </c>
      <c r="I32" s="48">
        <v>0.84918570000000004</v>
      </c>
      <c r="J32" s="48">
        <v>0.77201819999999999</v>
      </c>
      <c r="K32" s="48">
        <v>0.63295699999999999</v>
      </c>
      <c r="L32" s="48">
        <v>0.53773179999999998</v>
      </c>
    </row>
    <row r="33" spans="1:12" ht="15.5" x14ac:dyDescent="0.35">
      <c r="A33" s="126"/>
      <c r="B33" s="60" t="s">
        <v>367</v>
      </c>
      <c r="C33" s="49">
        <v>1.92306793</v>
      </c>
      <c r="D33" s="49">
        <v>1.5637326</v>
      </c>
      <c r="E33" s="49">
        <v>1.2317167</v>
      </c>
      <c r="F33" s="49">
        <v>1.4259713999999999</v>
      </c>
      <c r="G33" s="49">
        <v>0.43514950000000002</v>
      </c>
      <c r="H33" s="49">
        <v>0.87751769999999996</v>
      </c>
      <c r="I33" s="49">
        <v>0.85304270000000004</v>
      </c>
      <c r="J33" s="49">
        <v>0.86384260000000002</v>
      </c>
      <c r="K33" s="49">
        <v>0.69187790000000005</v>
      </c>
      <c r="L33" s="49">
        <v>0.60700160000000003</v>
      </c>
    </row>
    <row r="34" spans="1:12" ht="15.5" x14ac:dyDescent="0.35">
      <c r="A34" s="127" t="s">
        <v>21</v>
      </c>
      <c r="B34" s="59" t="s">
        <v>5</v>
      </c>
      <c r="C34" s="54">
        <v>0.29080859999999997</v>
      </c>
      <c r="D34" s="54">
        <v>0.53622009999999998</v>
      </c>
      <c r="E34" s="54">
        <v>2.73732E-2</v>
      </c>
      <c r="F34" s="54">
        <v>0.92253039999999997</v>
      </c>
      <c r="G34" s="54">
        <v>4.6447790000000003E-2</v>
      </c>
      <c r="H34" s="54">
        <v>0.80441609999999997</v>
      </c>
      <c r="I34" s="54">
        <v>0.2452819</v>
      </c>
      <c r="J34" s="54">
        <v>0.78226269999999998</v>
      </c>
      <c r="K34" s="54">
        <v>1</v>
      </c>
      <c r="L34" s="54">
        <v>6.0453190000000004E-3</v>
      </c>
    </row>
    <row r="35" spans="1:12" ht="15.5" x14ac:dyDescent="0.35">
      <c r="A35" s="125"/>
      <c r="B35" s="59" t="s">
        <v>6</v>
      </c>
      <c r="C35" s="55">
        <v>0.5816173</v>
      </c>
      <c r="D35" s="55">
        <v>0.89370019999999994</v>
      </c>
      <c r="E35" s="55">
        <v>0.13686599999999999</v>
      </c>
      <c r="F35" s="55">
        <v>1</v>
      </c>
      <c r="G35" s="55">
        <v>0.15482596000000001</v>
      </c>
      <c r="H35" s="55">
        <v>1</v>
      </c>
      <c r="I35" s="55">
        <v>0.5816173</v>
      </c>
      <c r="J35" s="55">
        <v>1</v>
      </c>
      <c r="K35" s="55">
        <v>1</v>
      </c>
      <c r="L35" s="55">
        <v>6.0453192000000003E-2</v>
      </c>
    </row>
    <row r="36" spans="1:12" ht="15.5" x14ac:dyDescent="0.35">
      <c r="A36" s="126"/>
      <c r="B36" s="60" t="s">
        <v>367</v>
      </c>
      <c r="C36" s="49">
        <v>1.2236483</v>
      </c>
      <c r="D36" s="49">
        <v>0.78940069999999996</v>
      </c>
      <c r="E36" s="49">
        <v>0.56602459999999999</v>
      </c>
      <c r="F36" s="49">
        <v>0.95843449999999997</v>
      </c>
      <c r="G36" s="49">
        <v>0.48280703000000003</v>
      </c>
      <c r="H36" s="49">
        <v>0.95146169999999997</v>
      </c>
      <c r="I36" s="49">
        <v>1.3164720000000001</v>
      </c>
      <c r="J36" s="49">
        <v>0.94192889999999996</v>
      </c>
      <c r="K36" s="49">
        <v>1.0018739999999999</v>
      </c>
      <c r="L36" s="49">
        <v>1.6784398119999999</v>
      </c>
    </row>
    <row r="37" spans="1:12" ht="15.5" x14ac:dyDescent="0.35">
      <c r="A37" s="127" t="s">
        <v>23</v>
      </c>
      <c r="B37" s="59" t="s">
        <v>5</v>
      </c>
      <c r="C37" s="50">
        <v>1.457225E-2</v>
      </c>
      <c r="D37" s="50">
        <v>0.1158429</v>
      </c>
      <c r="E37" s="50">
        <v>2.864987E-5</v>
      </c>
      <c r="F37" s="50">
        <v>6.169891E-9</v>
      </c>
      <c r="G37" s="50">
        <v>1.511062E-6</v>
      </c>
      <c r="H37" s="50">
        <v>3.1829379999999998E-12</v>
      </c>
      <c r="I37" s="50">
        <v>4.1899380000000001E-14</v>
      </c>
      <c r="J37" s="50">
        <v>1.059752E-13</v>
      </c>
      <c r="K37" s="50">
        <v>2.7890240000000001E-7</v>
      </c>
      <c r="L37" s="50">
        <v>1.485226E-12</v>
      </c>
    </row>
    <row r="38" spans="1:12" ht="15.5" x14ac:dyDescent="0.35">
      <c r="A38" s="125"/>
      <c r="B38" s="59" t="s">
        <v>6</v>
      </c>
      <c r="C38" s="48">
        <v>1.619139E-2</v>
      </c>
      <c r="D38" s="48">
        <v>0.1158429</v>
      </c>
      <c r="E38" s="48">
        <v>3.5812339999999999E-5</v>
      </c>
      <c r="F38" s="48">
        <v>1.2339779999999999E-8</v>
      </c>
      <c r="G38" s="48">
        <v>2.1586599999999999E-6</v>
      </c>
      <c r="H38" s="48">
        <v>7.9573460000000003E-12</v>
      </c>
      <c r="I38" s="48">
        <v>4.1899379999999999E-13</v>
      </c>
      <c r="J38" s="48">
        <v>5.2987619999999999E-13</v>
      </c>
      <c r="K38" s="48">
        <v>4.6483730000000002E-7</v>
      </c>
      <c r="L38" s="48">
        <v>4.9507529999999998E-12</v>
      </c>
    </row>
    <row r="39" spans="1:12" ht="15.5" x14ac:dyDescent="0.35">
      <c r="A39" s="126"/>
      <c r="B39" s="60" t="s">
        <v>367</v>
      </c>
      <c r="C39" s="49">
        <v>1.4983018100000001</v>
      </c>
      <c r="D39" s="49">
        <v>0.56208420000000003</v>
      </c>
      <c r="E39" s="49">
        <v>0.2898172</v>
      </c>
      <c r="F39" s="49">
        <v>0.29676150000000001</v>
      </c>
      <c r="G39" s="49">
        <v>0.21542310000000001</v>
      </c>
      <c r="H39" s="49">
        <v>0.29460009999999998</v>
      </c>
      <c r="I39" s="49">
        <v>4.82836</v>
      </c>
      <c r="J39" s="49">
        <v>3.009792</v>
      </c>
      <c r="K39" s="49">
        <v>0.33888940000000001</v>
      </c>
      <c r="L39" s="49">
        <v>3.118763</v>
      </c>
    </row>
    <row r="40" spans="1:12" ht="15.5" x14ac:dyDescent="0.35">
      <c r="A40" s="127" t="s">
        <v>15</v>
      </c>
      <c r="B40" s="59" t="s">
        <v>5</v>
      </c>
      <c r="C40" s="50">
        <v>6.487485E-11</v>
      </c>
      <c r="D40" s="50">
        <v>5.4093340000000001E-7</v>
      </c>
      <c r="E40" s="50">
        <v>5.8524330000000005E-45</v>
      </c>
      <c r="F40" s="50">
        <v>1.096049E-4</v>
      </c>
      <c r="G40" s="50">
        <v>3.3945360000000001E-2</v>
      </c>
      <c r="H40" s="50">
        <v>3.7862150000000001E-69</v>
      </c>
      <c r="I40" s="50">
        <v>8.1124750000000004E-31</v>
      </c>
      <c r="J40" s="50">
        <v>6.0703680000000002E-41</v>
      </c>
      <c r="K40" s="50">
        <v>0.77318129999999996</v>
      </c>
      <c r="L40" s="50">
        <v>3.5316520000000001E-43</v>
      </c>
    </row>
    <row r="41" spans="1:12" ht="15.5" x14ac:dyDescent="0.35">
      <c r="A41" s="125"/>
      <c r="B41" s="59" t="s">
        <v>6</v>
      </c>
      <c r="C41" s="48">
        <v>1.081248E-10</v>
      </c>
      <c r="D41" s="48">
        <v>7.727619E-7</v>
      </c>
      <c r="E41" s="48">
        <v>2.9262169999999999E-44</v>
      </c>
      <c r="F41" s="48">
        <v>1.370062E-4</v>
      </c>
      <c r="G41" s="48">
        <v>3.7717059999999997E-2</v>
      </c>
      <c r="H41" s="48">
        <v>3.7862149999999998E-68</v>
      </c>
      <c r="I41" s="48">
        <v>1.6224950000000001E-30</v>
      </c>
      <c r="J41" s="48">
        <v>1.517592E-40</v>
      </c>
      <c r="K41" s="48">
        <v>0.77318129999999996</v>
      </c>
      <c r="L41" s="48">
        <v>1.177217E-42</v>
      </c>
    </row>
    <row r="42" spans="1:12" ht="15.5" x14ac:dyDescent="0.35">
      <c r="A42" s="126"/>
      <c r="B42" s="60" t="s">
        <v>368</v>
      </c>
      <c r="C42" s="57">
        <v>204.12629999999999</v>
      </c>
      <c r="D42" s="57">
        <v>324.17649999999998</v>
      </c>
      <c r="E42" s="57">
        <v>409.12200000000001</v>
      </c>
      <c r="F42" s="57">
        <v>281.3</v>
      </c>
      <c r="G42" s="57">
        <v>275.13636364000001</v>
      </c>
      <c r="H42" s="57">
        <v>365.66669999999999</v>
      </c>
      <c r="I42" s="57">
        <v>123.33329999999999</v>
      </c>
      <c r="J42" s="57">
        <v>143.375</v>
      </c>
      <c r="K42" s="57">
        <v>247.2250454</v>
      </c>
      <c r="L42" s="57">
        <v>141.6071</v>
      </c>
    </row>
    <row r="43" spans="1:12" ht="15.5" x14ac:dyDescent="0.35">
      <c r="A43" s="127" t="s">
        <v>11</v>
      </c>
      <c r="B43" s="59" t="s">
        <v>5</v>
      </c>
      <c r="C43" s="50">
        <v>1.2627980000000001E-3</v>
      </c>
      <c r="D43" s="50">
        <v>9.0448200000000003E-3</v>
      </c>
      <c r="E43" s="50">
        <v>5.3679800000000001E-5</v>
      </c>
      <c r="F43" s="50">
        <v>7.4324649999999999E-4</v>
      </c>
      <c r="G43" s="50">
        <v>1.7127320000000001E-2</v>
      </c>
      <c r="H43" s="50">
        <v>1.6386339999999999E-3</v>
      </c>
      <c r="I43" s="50">
        <v>3.302049E-2</v>
      </c>
      <c r="J43" s="50">
        <v>2.0527080000000001E-5</v>
      </c>
      <c r="K43" s="50">
        <v>0.98320359999999996</v>
      </c>
      <c r="L43" s="50">
        <v>6.0867679999999999E-5</v>
      </c>
    </row>
    <row r="44" spans="1:12" ht="15.5" x14ac:dyDescent="0.35">
      <c r="A44" s="125"/>
      <c r="B44" s="59" t="s">
        <v>6</v>
      </c>
      <c r="C44" s="48">
        <v>2.5255960000000002E-3</v>
      </c>
      <c r="D44" s="48">
        <v>1.2921169999999999E-2</v>
      </c>
      <c r="E44" s="48">
        <v>2.028923E-4</v>
      </c>
      <c r="F44" s="48">
        <v>1.8581159999999999E-3</v>
      </c>
      <c r="G44" s="48">
        <v>2.1409149999999998E-2</v>
      </c>
      <c r="H44" s="48">
        <v>2.7310559999999999E-3</v>
      </c>
      <c r="I44" s="48">
        <v>3.6689430000000002E-2</v>
      </c>
      <c r="J44" s="48">
        <v>2.028923E-4</v>
      </c>
      <c r="K44" s="48">
        <v>0.98320359999999996</v>
      </c>
      <c r="L44" s="48">
        <v>2.028923E-4</v>
      </c>
    </row>
    <row r="45" spans="1:12" ht="15.5" x14ac:dyDescent="0.35">
      <c r="A45" s="126"/>
      <c r="B45" s="60" t="s">
        <v>368</v>
      </c>
      <c r="C45" s="58">
        <v>49</v>
      </c>
      <c r="D45" s="58">
        <v>44.5</v>
      </c>
      <c r="E45" s="58">
        <v>47</v>
      </c>
      <c r="F45" s="58">
        <v>49</v>
      </c>
      <c r="G45" s="58">
        <v>49</v>
      </c>
      <c r="H45" s="58">
        <v>56</v>
      </c>
      <c r="I45" s="58">
        <v>54</v>
      </c>
      <c r="J45" s="58">
        <v>56</v>
      </c>
      <c r="K45" s="58">
        <v>53</v>
      </c>
      <c r="L45" s="58">
        <v>55.5</v>
      </c>
    </row>
    <row r="46" spans="1:12" ht="15.5" x14ac:dyDescent="0.35">
      <c r="A46" s="127" t="s">
        <v>14</v>
      </c>
      <c r="B46" s="59" t="s">
        <v>5</v>
      </c>
      <c r="C46" s="50">
        <v>7.224092E-2</v>
      </c>
      <c r="D46" s="50">
        <v>1.9549229999999999E-3</v>
      </c>
      <c r="E46" s="50">
        <v>4.095406E-2</v>
      </c>
      <c r="F46" s="50">
        <v>0.88976040000000001</v>
      </c>
      <c r="G46" s="50">
        <v>0.53743759999999996</v>
      </c>
      <c r="H46" s="50">
        <v>0.16187460000000001</v>
      </c>
      <c r="I46" s="50">
        <v>0.23614350000000001</v>
      </c>
      <c r="J46" s="50">
        <v>7.3722759999999998E-2</v>
      </c>
      <c r="K46" s="50">
        <v>9.6658300000000003E-3</v>
      </c>
      <c r="L46" s="50">
        <v>9.2709390000000002E-4</v>
      </c>
    </row>
    <row r="47" spans="1:12" ht="15.5" x14ac:dyDescent="0.35">
      <c r="A47" s="125"/>
      <c r="B47" s="59" t="s">
        <v>6</v>
      </c>
      <c r="C47" s="48">
        <v>0.12287127</v>
      </c>
      <c r="D47" s="48">
        <v>9.7746159999999999E-3</v>
      </c>
      <c r="E47" s="48">
        <v>0.10238516</v>
      </c>
      <c r="F47" s="48">
        <v>0.88976040000000001</v>
      </c>
      <c r="G47" s="48">
        <v>0.59715289999999999</v>
      </c>
      <c r="H47" s="48">
        <v>0.2312495</v>
      </c>
      <c r="I47" s="48">
        <v>0.29517939999999998</v>
      </c>
      <c r="J47" s="48">
        <v>0.12287127</v>
      </c>
      <c r="K47" s="48">
        <v>3.221943E-2</v>
      </c>
      <c r="L47" s="48">
        <v>9.2709390000000006E-3</v>
      </c>
    </row>
    <row r="48" spans="1:12" ht="15.5" x14ac:dyDescent="0.35">
      <c r="A48" s="126"/>
      <c r="B48" s="60" t="s">
        <v>368</v>
      </c>
      <c r="C48" s="57">
        <v>102.08</v>
      </c>
      <c r="D48" s="57">
        <v>62.39</v>
      </c>
      <c r="E48" s="57">
        <v>93</v>
      </c>
      <c r="F48" s="57">
        <v>147.89975000000001</v>
      </c>
      <c r="G48" s="57">
        <v>115.883</v>
      </c>
      <c r="H48" s="57">
        <v>117.965</v>
      </c>
      <c r="I48" s="57">
        <v>104.61725</v>
      </c>
      <c r="J48" s="57">
        <v>165.27</v>
      </c>
      <c r="K48" s="57">
        <v>185.358</v>
      </c>
      <c r="L48" s="57">
        <v>184.233</v>
      </c>
    </row>
    <row r="49" spans="1:14" ht="15.5" x14ac:dyDescent="0.35">
      <c r="A49" s="128" t="s">
        <v>22</v>
      </c>
      <c r="B49" s="61" t="s">
        <v>5</v>
      </c>
      <c r="C49" s="50">
        <v>0.55476840000000005</v>
      </c>
      <c r="D49" s="50">
        <v>1.8635369999999999E-5</v>
      </c>
      <c r="E49" s="50">
        <v>4.1821890000000002E-3</v>
      </c>
      <c r="F49" s="50">
        <v>0.17003860000000001</v>
      </c>
      <c r="G49" s="50">
        <v>1.2384440000000001E-5</v>
      </c>
      <c r="H49" s="50">
        <v>0.61626389999999998</v>
      </c>
      <c r="I49" s="50">
        <v>1.896366E-7</v>
      </c>
      <c r="J49" s="50">
        <v>6.1079980000000003E-4</v>
      </c>
      <c r="K49" s="50">
        <v>6.7521609999999996E-3</v>
      </c>
      <c r="L49" s="50">
        <v>2.687217E-3</v>
      </c>
    </row>
    <row r="50" spans="1:14" ht="15.5" x14ac:dyDescent="0.35">
      <c r="A50" s="117"/>
      <c r="B50" s="59" t="s">
        <v>6</v>
      </c>
      <c r="C50" s="48">
        <v>0.61626389999999998</v>
      </c>
      <c r="D50" s="48">
        <v>6.2117889999999996E-5</v>
      </c>
      <c r="E50" s="48">
        <v>6.970314E-3</v>
      </c>
      <c r="F50" s="48">
        <v>0.21254819999999999</v>
      </c>
      <c r="G50" s="48">
        <v>6.1922219999999996E-5</v>
      </c>
      <c r="H50" s="48">
        <v>0.61626389999999998</v>
      </c>
      <c r="I50" s="48">
        <v>1.8963660000000001E-6</v>
      </c>
      <c r="J50" s="48">
        <v>1.5269996E-3</v>
      </c>
      <c r="K50" s="48">
        <v>9.645944E-3</v>
      </c>
      <c r="L50" s="48">
        <v>5.3744329999999996E-3</v>
      </c>
    </row>
    <row r="51" spans="1:14" ht="15.5" x14ac:dyDescent="0.35">
      <c r="A51" s="118"/>
      <c r="B51" s="60" t="s">
        <v>367</v>
      </c>
      <c r="C51" s="49">
        <v>1.0839920999999999</v>
      </c>
      <c r="D51" s="49">
        <v>1.8849659999999999</v>
      </c>
      <c r="E51" s="49">
        <v>0.62826254999999998</v>
      </c>
      <c r="F51" s="49">
        <v>0.79985110000000004</v>
      </c>
      <c r="G51" s="49">
        <v>2.035291</v>
      </c>
      <c r="H51" s="49">
        <v>1.0935351</v>
      </c>
      <c r="I51" s="49">
        <v>0.37135259999999998</v>
      </c>
      <c r="J51" s="49">
        <v>2.0665499973000001</v>
      </c>
      <c r="K51" s="49">
        <v>0.51426804999999998</v>
      </c>
      <c r="L51" s="49">
        <v>0.435846544</v>
      </c>
    </row>
    <row r="53" spans="1:14" x14ac:dyDescent="0.35">
      <c r="A53" s="118" t="s">
        <v>370</v>
      </c>
      <c r="B53" s="118"/>
      <c r="C53" s="33">
        <v>1</v>
      </c>
      <c r="D53" s="33">
        <v>2</v>
      </c>
      <c r="E53" s="33">
        <v>3</v>
      </c>
      <c r="F53" s="33">
        <v>4</v>
      </c>
      <c r="G53" s="33">
        <v>5</v>
      </c>
      <c r="H53" s="33">
        <v>6</v>
      </c>
      <c r="I53" s="33">
        <v>7</v>
      </c>
      <c r="J53" s="33">
        <v>8</v>
      </c>
      <c r="K53" s="33">
        <v>9</v>
      </c>
      <c r="L53" s="33">
        <v>10</v>
      </c>
    </row>
    <row r="54" spans="1:14" ht="15.5" x14ac:dyDescent="0.35">
      <c r="A54" s="117" t="s">
        <v>25</v>
      </c>
      <c r="B54" s="59" t="s">
        <v>5</v>
      </c>
      <c r="C54" s="55">
        <v>0.57483564122331199</v>
      </c>
      <c r="D54" s="55">
        <v>8.3005300485552894E-2</v>
      </c>
      <c r="E54" s="55">
        <v>0.79284568482089601</v>
      </c>
      <c r="F54" s="55">
        <v>0.68252398191578101</v>
      </c>
      <c r="G54" s="55">
        <v>0.63870032710979596</v>
      </c>
      <c r="H54" s="55">
        <v>3.07076317080811E-2</v>
      </c>
      <c r="I54" s="55">
        <v>0.85999695913433205</v>
      </c>
      <c r="J54" s="55">
        <v>0.17315214136811299</v>
      </c>
      <c r="K54" s="55">
        <v>0.89343207040778105</v>
      </c>
      <c r="L54" s="55">
        <v>0.240503097950931</v>
      </c>
      <c r="N54" s="64" t="s">
        <v>413</v>
      </c>
    </row>
    <row r="55" spans="1:14" ht="15.5" x14ac:dyDescent="0.35">
      <c r="A55" s="117"/>
      <c r="B55" s="59" t="s">
        <v>6</v>
      </c>
      <c r="C55" s="55">
        <v>0.89343207040778105</v>
      </c>
      <c r="D55" s="55">
        <v>0.41502650242776401</v>
      </c>
      <c r="E55" s="55">
        <v>0.89343207040778105</v>
      </c>
      <c r="F55" s="55">
        <v>0.89343207040778105</v>
      </c>
      <c r="G55" s="55">
        <v>0.89343207040778105</v>
      </c>
      <c r="H55" s="55">
        <v>0.30707631708081101</v>
      </c>
      <c r="I55" s="55">
        <v>0.89343207040778105</v>
      </c>
      <c r="J55" s="55">
        <v>0.57717380456037803</v>
      </c>
      <c r="K55" s="55">
        <v>0.89343207040778105</v>
      </c>
      <c r="L55" s="55">
        <v>0.60125774487732797</v>
      </c>
      <c r="N55" s="65" t="s">
        <v>360</v>
      </c>
    </row>
    <row r="56" spans="1:14" ht="15.5" x14ac:dyDescent="0.35">
      <c r="A56" s="118"/>
      <c r="B56" s="60" t="s">
        <v>368</v>
      </c>
      <c r="C56" s="56">
        <v>1.0416666666666701E-2</v>
      </c>
      <c r="D56" s="56">
        <v>1.8928571428571499E-2</v>
      </c>
      <c r="E56" s="56">
        <v>1.2618296529968501E-2</v>
      </c>
      <c r="F56" s="56">
        <v>1.3736367410091E-2</v>
      </c>
      <c r="G56" s="56">
        <v>1.5772870662460602E-2</v>
      </c>
      <c r="H56" s="66">
        <v>1.9493177387914201E-2</v>
      </c>
      <c r="I56" s="56">
        <v>2.05408962073154E-2</v>
      </c>
      <c r="J56" s="56">
        <v>1.3617369677215E-2</v>
      </c>
      <c r="K56" s="56">
        <v>1.68350168350168E-2</v>
      </c>
      <c r="L56" s="56">
        <v>1.4705882352941201E-2</v>
      </c>
      <c r="N56" s="62" t="s">
        <v>89</v>
      </c>
    </row>
    <row r="57" spans="1:14" ht="15.5" x14ac:dyDescent="0.35">
      <c r="A57" s="128" t="s">
        <v>26</v>
      </c>
      <c r="B57" s="61" t="s">
        <v>5</v>
      </c>
      <c r="C57" s="54">
        <v>0.26068905637766698</v>
      </c>
      <c r="D57" s="54">
        <v>0.922660797970283</v>
      </c>
      <c r="E57" s="54">
        <v>0.57704551795522896</v>
      </c>
      <c r="F57" s="54">
        <v>0.66324703757539105</v>
      </c>
      <c r="G57" s="54">
        <v>0.718713186219892</v>
      </c>
      <c r="H57" s="54">
        <v>0.13085709031263401</v>
      </c>
      <c r="I57" s="54">
        <v>0.63249343363393895</v>
      </c>
      <c r="J57" s="54">
        <v>0.59430219671561202</v>
      </c>
      <c r="K57" s="54">
        <v>0.77341850865802997</v>
      </c>
      <c r="L57" s="54">
        <v>0.65921237729565596</v>
      </c>
    </row>
    <row r="58" spans="1:14" ht="15.5" x14ac:dyDescent="0.35">
      <c r="A58" s="117"/>
      <c r="B58" s="59" t="s">
        <v>6</v>
      </c>
      <c r="C58" s="55">
        <v>0.85935389850892197</v>
      </c>
      <c r="D58" s="55">
        <v>0.922660797970283</v>
      </c>
      <c r="E58" s="55">
        <v>0.85935389850892197</v>
      </c>
      <c r="F58" s="55">
        <v>0.85935389850892197</v>
      </c>
      <c r="G58" s="55">
        <v>0.85935389850892197</v>
      </c>
      <c r="H58" s="55">
        <v>0.85935389850892197</v>
      </c>
      <c r="I58" s="55">
        <v>0.85935389850892197</v>
      </c>
      <c r="J58" s="55">
        <v>0.85935389850892197</v>
      </c>
      <c r="K58" s="55">
        <v>0.85935389850892197</v>
      </c>
      <c r="L58" s="55">
        <v>0.85935389850892197</v>
      </c>
    </row>
    <row r="59" spans="1:14" ht="15.5" x14ac:dyDescent="0.35">
      <c r="A59" s="118"/>
      <c r="B59" s="60" t="s">
        <v>368</v>
      </c>
      <c r="C59" s="56">
        <v>4.1928721174004204E-3</v>
      </c>
      <c r="D59" s="56">
        <v>6.2403100775193796E-3</v>
      </c>
      <c r="E59" s="56">
        <v>5.31914893617021E-3</v>
      </c>
      <c r="F59" s="56">
        <v>5.06878143927728E-3</v>
      </c>
      <c r="G59" s="56">
        <v>6.6225165562913899E-3</v>
      </c>
      <c r="H59" s="56">
        <v>5.9317859279154599E-3</v>
      </c>
      <c r="I59" s="56">
        <v>7.9525691699604793E-3</v>
      </c>
      <c r="J59" s="56">
        <v>6.0531248571298003E-3</v>
      </c>
      <c r="K59" s="56">
        <v>4.5045045045045001E-3</v>
      </c>
      <c r="L59" s="56">
        <v>5.9171597633136102E-3</v>
      </c>
    </row>
    <row r="60" spans="1:14" ht="15.5" x14ac:dyDescent="0.35">
      <c r="A60" s="128" t="s">
        <v>27</v>
      </c>
      <c r="B60" s="61" t="s">
        <v>5</v>
      </c>
      <c r="C60" s="54">
        <v>5.9796297180096797E-2</v>
      </c>
      <c r="D60" s="54">
        <v>3.7384544961467398E-4</v>
      </c>
      <c r="E60" s="50">
        <v>8.6485812065060605E-5</v>
      </c>
      <c r="F60" s="54">
        <v>0.11197528858191701</v>
      </c>
      <c r="G60" s="54">
        <v>0.129477047084743</v>
      </c>
      <c r="H60" s="54">
        <v>0.14041169863189601</v>
      </c>
      <c r="I60" s="54">
        <v>0.34091683109381798</v>
      </c>
      <c r="J60" s="54">
        <v>6.3295331165153998E-2</v>
      </c>
      <c r="K60" s="54">
        <v>9.5470409181101903E-2</v>
      </c>
      <c r="L60" s="54">
        <v>5.0242969904540503E-2</v>
      </c>
    </row>
    <row r="61" spans="1:14" ht="15.5" x14ac:dyDescent="0.35">
      <c r="A61" s="117"/>
      <c r="B61" s="59" t="s">
        <v>6</v>
      </c>
      <c r="C61" s="55">
        <v>0.126590662330308</v>
      </c>
      <c r="D61" s="55">
        <v>1.86922724807337E-3</v>
      </c>
      <c r="E61" s="55">
        <v>8.6485812065060597E-4</v>
      </c>
      <c r="F61" s="55">
        <v>0.15601299847988401</v>
      </c>
      <c r="G61" s="55">
        <v>0.15601299847988401</v>
      </c>
      <c r="H61" s="55">
        <v>0.15601299847988401</v>
      </c>
      <c r="I61" s="55">
        <v>0.34091683109381798</v>
      </c>
      <c r="J61" s="55">
        <v>0.126590662330308</v>
      </c>
      <c r="K61" s="55">
        <v>0.15601299847988401</v>
      </c>
      <c r="L61" s="55">
        <v>0.126590662330308</v>
      </c>
    </row>
    <row r="62" spans="1:14" ht="15.5" x14ac:dyDescent="0.35">
      <c r="A62" s="118"/>
      <c r="B62" s="60" t="s">
        <v>368</v>
      </c>
      <c r="C62" s="56">
        <v>8.9285714285714298E-3</v>
      </c>
      <c r="D62" s="66">
        <v>2.1261858153892501E-2</v>
      </c>
      <c r="E62" s="66">
        <v>1.7316017316017299E-2</v>
      </c>
      <c r="F62" s="56">
        <v>1.4474849239015999E-2</v>
      </c>
      <c r="G62" s="56">
        <v>1.37931034482759E-2</v>
      </c>
      <c r="H62" s="56">
        <v>1.2517486430529899E-2</v>
      </c>
      <c r="I62" s="56">
        <v>1.4714524310280801E-2</v>
      </c>
      <c r="J62" s="56">
        <v>1.3263439347030699E-2</v>
      </c>
      <c r="K62" s="56">
        <v>1.1331444759206799E-2</v>
      </c>
      <c r="L62" s="56">
        <v>1.16414593158779E-2</v>
      </c>
    </row>
    <row r="63" spans="1:14" ht="15.5" x14ac:dyDescent="0.35">
      <c r="A63" s="128" t="s">
        <v>28</v>
      </c>
      <c r="B63" s="61" t="s">
        <v>5</v>
      </c>
      <c r="C63" s="54">
        <v>1.3846228611494401E-2</v>
      </c>
      <c r="D63" s="54">
        <v>3.6973210530145802E-2</v>
      </c>
      <c r="E63" s="54">
        <v>0.75150869636859396</v>
      </c>
      <c r="F63" s="54">
        <v>0.37681942425674703</v>
      </c>
      <c r="G63" s="54">
        <v>5.8973336448065697E-2</v>
      </c>
      <c r="H63" s="54">
        <v>0.33890607427399</v>
      </c>
      <c r="I63" s="54">
        <v>4.5778005184697997E-2</v>
      </c>
      <c r="J63" s="54">
        <v>0.67728657672047499</v>
      </c>
      <c r="K63" s="54">
        <v>1.28960399414642E-2</v>
      </c>
      <c r="L63" s="54">
        <v>0.18672123376026101</v>
      </c>
    </row>
    <row r="64" spans="1:14" ht="15.5" x14ac:dyDescent="0.35">
      <c r="A64" s="117"/>
      <c r="B64" s="59" t="s">
        <v>6</v>
      </c>
      <c r="C64" s="55">
        <v>6.9231143057472105E-2</v>
      </c>
      <c r="D64" s="55">
        <v>0.114445012961745</v>
      </c>
      <c r="E64" s="55">
        <v>0.75150869636859396</v>
      </c>
      <c r="F64" s="55">
        <v>0.47102428032093402</v>
      </c>
      <c r="G64" s="55">
        <v>0.11794667289613101</v>
      </c>
      <c r="H64" s="55">
        <v>0.47102428032093402</v>
      </c>
      <c r="I64" s="55">
        <v>0.114445012961745</v>
      </c>
      <c r="J64" s="55">
        <v>0.75150869636859396</v>
      </c>
      <c r="K64" s="55">
        <v>6.9231143057472105E-2</v>
      </c>
      <c r="L64" s="55">
        <v>0.31120205626710201</v>
      </c>
    </row>
    <row r="65" spans="1:12" ht="15.5" x14ac:dyDescent="0.35">
      <c r="A65" s="118"/>
      <c r="B65" s="60" t="s">
        <v>368</v>
      </c>
      <c r="C65" s="67">
        <v>1.8264840182648401E-2</v>
      </c>
      <c r="D65" s="67">
        <v>1.7012842218276401E-2</v>
      </c>
      <c r="E65" s="56">
        <v>2.3809523809523801E-2</v>
      </c>
      <c r="F65" s="56">
        <v>2.1865921871149399E-2</v>
      </c>
      <c r="G65" s="56">
        <v>3.1390134529148003E-2</v>
      </c>
      <c r="H65" s="56">
        <v>2.5764962140856801E-2</v>
      </c>
      <c r="I65" s="67">
        <v>2.1027908261950799E-2</v>
      </c>
      <c r="J65" s="56">
        <v>2.33644859813084E-2</v>
      </c>
      <c r="K65" s="66">
        <v>2.73348519362187E-2</v>
      </c>
      <c r="L65" s="56">
        <v>2.51404494382023E-2</v>
      </c>
    </row>
    <row r="66" spans="1:12" ht="15.5" x14ac:dyDescent="0.35">
      <c r="A66" s="128" t="s">
        <v>29</v>
      </c>
      <c r="B66" s="61" t="s">
        <v>5</v>
      </c>
      <c r="C66" s="54">
        <v>2.8681292044402699E-4</v>
      </c>
      <c r="D66" s="54">
        <v>0.96915080254726504</v>
      </c>
      <c r="E66" s="54">
        <v>0.23287769720869</v>
      </c>
      <c r="F66" s="54">
        <v>1.77153580421396E-3</v>
      </c>
      <c r="G66" s="54">
        <v>0.18382685995342299</v>
      </c>
      <c r="H66" s="54">
        <v>0.110842982439691</v>
      </c>
      <c r="I66" s="54">
        <v>4.2275298334203603E-3</v>
      </c>
      <c r="J66" s="54">
        <v>0.53257302432356102</v>
      </c>
      <c r="K66" s="54">
        <v>2.9573248976625002E-3</v>
      </c>
      <c r="L66" s="54">
        <v>0.53302152538107295</v>
      </c>
    </row>
    <row r="67" spans="1:12" ht="15.5" x14ac:dyDescent="0.35">
      <c r="A67" s="117"/>
      <c r="B67" s="59" t="s">
        <v>6</v>
      </c>
      <c r="C67" s="55">
        <v>2.8681292044402699E-3</v>
      </c>
      <c r="D67" s="55">
        <v>0.96915080254726504</v>
      </c>
      <c r="E67" s="55">
        <v>0.33268242458384301</v>
      </c>
      <c r="F67" s="55">
        <v>8.8576790210698197E-3</v>
      </c>
      <c r="G67" s="55">
        <v>0.30637809992237203</v>
      </c>
      <c r="H67" s="55">
        <v>0.221685964879382</v>
      </c>
      <c r="I67" s="55">
        <v>1.05688245835509E-2</v>
      </c>
      <c r="J67" s="55">
        <v>0.59224613931230397</v>
      </c>
      <c r="K67" s="55">
        <v>9.8577496588750108E-3</v>
      </c>
      <c r="L67" s="55">
        <v>0.59224613931230397</v>
      </c>
    </row>
    <row r="68" spans="1:12" ht="15.5" x14ac:dyDescent="0.35">
      <c r="A68" s="118"/>
      <c r="B68" s="60" t="s">
        <v>368</v>
      </c>
      <c r="C68" s="56">
        <v>0</v>
      </c>
      <c r="D68" s="56">
        <v>2.1239177489177398E-3</v>
      </c>
      <c r="E68" s="56">
        <v>0</v>
      </c>
      <c r="F68" s="56">
        <v>0</v>
      </c>
      <c r="G68" s="56">
        <v>3.4843205574912901E-3</v>
      </c>
      <c r="H68" s="56">
        <v>1.45635477900124E-3</v>
      </c>
      <c r="I68" s="66">
        <v>4.0486493574613197E-3</v>
      </c>
      <c r="J68" s="56">
        <v>0</v>
      </c>
      <c r="K68" s="66">
        <v>2.8089887640449398E-3</v>
      </c>
      <c r="L68" s="56">
        <v>0</v>
      </c>
    </row>
    <row r="69" spans="1:12" ht="15.5" x14ac:dyDescent="0.35">
      <c r="A69" s="128" t="s">
        <v>30</v>
      </c>
      <c r="B69" s="61" t="s">
        <v>5</v>
      </c>
      <c r="C69" s="54">
        <v>4.4231379266164599E-2</v>
      </c>
      <c r="D69" s="54">
        <v>0.74087780058300401</v>
      </c>
      <c r="E69" s="54">
        <v>0.227300406526107</v>
      </c>
      <c r="F69" s="54">
        <v>6.3671391447081499E-3</v>
      </c>
      <c r="G69" s="54">
        <v>0.45239280344042498</v>
      </c>
      <c r="H69" s="54">
        <v>0.94428651941272201</v>
      </c>
      <c r="I69" s="54">
        <v>2.9406222042531401E-2</v>
      </c>
      <c r="J69" s="54">
        <v>0.97301016341417901</v>
      </c>
      <c r="K69" s="54">
        <v>0.63610551060681897</v>
      </c>
      <c r="L69" s="54">
        <v>0.16799463723080599</v>
      </c>
    </row>
    <row r="70" spans="1:12" ht="15.5" x14ac:dyDescent="0.35">
      <c r="A70" s="117"/>
      <c r="B70" s="59" t="s">
        <v>6</v>
      </c>
      <c r="C70" s="55">
        <v>0.14743793088721499</v>
      </c>
      <c r="D70" s="55">
        <v>0.92609725072875504</v>
      </c>
      <c r="E70" s="55">
        <v>0.454600813052213</v>
      </c>
      <c r="F70" s="55">
        <v>6.3671391447081505E-2</v>
      </c>
      <c r="G70" s="55">
        <v>0.75398800573404101</v>
      </c>
      <c r="H70" s="55">
        <v>0.97301016341417901</v>
      </c>
      <c r="I70" s="55">
        <v>0.147031110212657</v>
      </c>
      <c r="J70" s="55">
        <v>0.97301016341417901</v>
      </c>
      <c r="K70" s="55">
        <v>0.90872215800974099</v>
      </c>
      <c r="L70" s="55">
        <v>0.41998659307701403</v>
      </c>
    </row>
    <row r="71" spans="1:12" ht="15.5" x14ac:dyDescent="0.35">
      <c r="A71" s="118"/>
      <c r="B71" s="60" t="s">
        <v>368</v>
      </c>
      <c r="C71" s="56">
        <v>0</v>
      </c>
      <c r="D71" s="56">
        <v>2.1848202882685601E-3</v>
      </c>
      <c r="E71" s="56">
        <v>2.7624309392265201E-3</v>
      </c>
      <c r="F71" s="56">
        <v>0</v>
      </c>
      <c r="G71" s="56">
        <v>2.3474178403755899E-3</v>
      </c>
      <c r="H71" s="56">
        <v>7.3099415204678499E-4</v>
      </c>
      <c r="I71" s="66">
        <v>4.0161290322580602E-3</v>
      </c>
      <c r="J71" s="56">
        <v>0</v>
      </c>
      <c r="K71" s="56">
        <v>0</v>
      </c>
      <c r="L71" s="56">
        <v>2.8045151917713501E-3</v>
      </c>
    </row>
    <row r="72" spans="1:12" ht="15.5" x14ac:dyDescent="0.35">
      <c r="A72" s="128" t="s">
        <v>31</v>
      </c>
      <c r="B72" s="61" t="s">
        <v>5</v>
      </c>
      <c r="C72" s="54">
        <v>0.22213014352009999</v>
      </c>
      <c r="D72" s="54">
        <v>0.56941911742130202</v>
      </c>
      <c r="E72" s="54">
        <v>0.24900662997767001</v>
      </c>
      <c r="F72" s="54">
        <v>0.119209638409664</v>
      </c>
      <c r="G72" s="54">
        <v>0.15885000201240601</v>
      </c>
      <c r="H72" s="54">
        <v>5.1234639141366299E-2</v>
      </c>
      <c r="I72" s="54">
        <v>0.84240940340788895</v>
      </c>
      <c r="J72" s="54">
        <v>0.20703137183249901</v>
      </c>
      <c r="K72" s="54">
        <v>0.93572858206968101</v>
      </c>
      <c r="L72" s="54">
        <v>0.43397898857855899</v>
      </c>
    </row>
    <row r="73" spans="1:12" ht="15.5" x14ac:dyDescent="0.35">
      <c r="A73" s="117"/>
      <c r="B73" s="59" t="s">
        <v>6</v>
      </c>
      <c r="C73" s="55">
        <v>0.41501104996278299</v>
      </c>
      <c r="D73" s="55">
        <v>0.71177389677662695</v>
      </c>
      <c r="E73" s="55">
        <v>0.41501104996278299</v>
      </c>
      <c r="F73" s="55">
        <v>0.41501104996278299</v>
      </c>
      <c r="G73" s="55">
        <v>0.41501104996278299</v>
      </c>
      <c r="H73" s="55">
        <v>0.41501104996278299</v>
      </c>
      <c r="I73" s="55">
        <v>0.93572858206968101</v>
      </c>
      <c r="J73" s="55">
        <v>0.41501104996278299</v>
      </c>
      <c r="K73" s="55">
        <v>0.93572858206968101</v>
      </c>
      <c r="L73" s="55">
        <v>0.61996998368365597</v>
      </c>
    </row>
    <row r="74" spans="1:12" ht="15.5" x14ac:dyDescent="0.35">
      <c r="A74" s="118"/>
      <c r="B74" s="60" t="s">
        <v>368</v>
      </c>
      <c r="C74" s="56">
        <v>5.9459459459459497E-2</v>
      </c>
      <c r="D74" s="56">
        <v>5.3181818181818101E-2</v>
      </c>
      <c r="E74" s="56">
        <v>5.1792828685259001E-2</v>
      </c>
      <c r="F74" s="56">
        <v>6.2575049038253505E-2</v>
      </c>
      <c r="G74" s="56">
        <v>5.5555555555555601E-2</v>
      </c>
      <c r="H74" s="56">
        <v>5.0209222959647401E-2</v>
      </c>
      <c r="I74" s="56">
        <v>5.2640692640692703E-2</v>
      </c>
      <c r="J74" s="56">
        <v>5.3306010928961797E-2</v>
      </c>
      <c r="K74" s="56">
        <v>5.22565320665083E-2</v>
      </c>
      <c r="L74" s="56">
        <v>5.2391799544419103E-2</v>
      </c>
    </row>
    <row r="75" spans="1:12" ht="15.5" x14ac:dyDescent="0.35">
      <c r="A75" s="128" t="s">
        <v>32</v>
      </c>
      <c r="B75" s="61" t="s">
        <v>5</v>
      </c>
      <c r="C75" s="54">
        <v>6.0866829513909801E-2</v>
      </c>
      <c r="D75" s="54">
        <v>0.70022407830504596</v>
      </c>
      <c r="E75" s="54">
        <v>0.41887091506194002</v>
      </c>
      <c r="F75" s="54">
        <v>0.87277848658770196</v>
      </c>
      <c r="G75" s="54">
        <v>0.38993635647460301</v>
      </c>
      <c r="H75" s="54">
        <v>0.28350055968731402</v>
      </c>
      <c r="I75" s="54">
        <v>1.4905438442197799E-2</v>
      </c>
      <c r="J75" s="54">
        <v>0.77573781398292296</v>
      </c>
      <c r="K75" s="54">
        <v>7.2917247445239197E-2</v>
      </c>
      <c r="L75" s="54">
        <v>0.83735013199291897</v>
      </c>
    </row>
    <row r="76" spans="1:12" ht="15.5" x14ac:dyDescent="0.35">
      <c r="A76" s="117"/>
      <c r="B76" s="59" t="s">
        <v>6</v>
      </c>
      <c r="C76" s="55">
        <v>0.243057491484131</v>
      </c>
      <c r="D76" s="55">
        <v>0.87277848658770196</v>
      </c>
      <c r="E76" s="55">
        <v>0.69811819176990098</v>
      </c>
      <c r="F76" s="55">
        <v>0.87277848658770196</v>
      </c>
      <c r="G76" s="55">
        <v>0.69811819176990098</v>
      </c>
      <c r="H76" s="55">
        <v>0.69811819176990098</v>
      </c>
      <c r="I76" s="55">
        <v>0.14905438442197799</v>
      </c>
      <c r="J76" s="55">
        <v>0.87277848658770196</v>
      </c>
      <c r="K76" s="55">
        <v>0.243057491484131</v>
      </c>
      <c r="L76" s="55">
        <v>0.87277848658770196</v>
      </c>
    </row>
    <row r="77" spans="1:12" ht="15.5" x14ac:dyDescent="0.35">
      <c r="A77" s="118"/>
      <c r="B77" s="60" t="s">
        <v>368</v>
      </c>
      <c r="C77" s="56">
        <v>1.9148936170212801E-2</v>
      </c>
      <c r="D77" s="56">
        <v>2.5521880315447699E-2</v>
      </c>
      <c r="E77" s="56">
        <v>2.07373271889401E-2</v>
      </c>
      <c r="F77" s="56">
        <v>2.4854455888938601E-2</v>
      </c>
      <c r="G77" s="56">
        <v>3.3639143730886799E-2</v>
      </c>
      <c r="H77" s="56">
        <v>2.29853023146654E-2</v>
      </c>
      <c r="I77" s="67">
        <v>1.3986013986014E-2</v>
      </c>
      <c r="J77" s="56">
        <v>2.0602536349787998E-2</v>
      </c>
      <c r="K77" s="56">
        <v>3.0837004405286299E-2</v>
      </c>
      <c r="L77" s="56">
        <v>2.1978021978022001E-2</v>
      </c>
    </row>
    <row r="78" spans="1:12" ht="15.5" x14ac:dyDescent="0.35">
      <c r="A78" s="117" t="s">
        <v>33</v>
      </c>
      <c r="B78" s="59" t="s">
        <v>5</v>
      </c>
      <c r="C78" s="54">
        <v>0.400694525257344</v>
      </c>
      <c r="D78" s="54">
        <v>0.32590849486682699</v>
      </c>
      <c r="E78" s="54">
        <v>0.78079502647507204</v>
      </c>
      <c r="F78" s="54">
        <v>0.24225338870881</v>
      </c>
      <c r="G78" s="54">
        <v>0.38431079487198799</v>
      </c>
      <c r="H78" s="54">
        <v>0.57144825294327795</v>
      </c>
      <c r="I78" s="54">
        <v>4.9071517294458598E-2</v>
      </c>
      <c r="J78" s="54">
        <v>0.59133833371251199</v>
      </c>
      <c r="K78" s="54">
        <v>0.31769094197338299</v>
      </c>
      <c r="L78" s="54">
        <v>0.99268424621871099</v>
      </c>
    </row>
    <row r="79" spans="1:12" ht="15.5" x14ac:dyDescent="0.35">
      <c r="A79" s="117"/>
      <c r="B79" s="59" t="s">
        <v>6</v>
      </c>
      <c r="C79" s="55">
        <v>0.66782420876223902</v>
      </c>
      <c r="D79" s="55">
        <v>0.66782420876223902</v>
      </c>
      <c r="E79" s="55">
        <v>0.86755002941674697</v>
      </c>
      <c r="F79" s="55">
        <v>0.66782420876223902</v>
      </c>
      <c r="G79" s="55">
        <v>0.66782420876223902</v>
      </c>
      <c r="H79" s="55">
        <v>0.73917291714064004</v>
      </c>
      <c r="I79" s="55">
        <v>0.490715172944586</v>
      </c>
      <c r="J79" s="55">
        <v>0.73917291714064004</v>
      </c>
      <c r="K79" s="55">
        <v>0.66782420876223902</v>
      </c>
      <c r="L79" s="55">
        <v>0.99268424621871099</v>
      </c>
    </row>
    <row r="80" spans="1:12" ht="15.5" x14ac:dyDescent="0.35">
      <c r="A80" s="118"/>
      <c r="B80" s="60" t="s">
        <v>368</v>
      </c>
      <c r="C80" s="56">
        <v>7.5675675675675694E-2</v>
      </c>
      <c r="D80" s="56">
        <v>6.5581377801252602E-2</v>
      </c>
      <c r="E80" s="56">
        <v>7.03125E-2</v>
      </c>
      <c r="F80" s="56">
        <v>6.9414214586760101E-2</v>
      </c>
      <c r="G80" s="56">
        <v>5.9233449477351902E-2</v>
      </c>
      <c r="H80" s="56">
        <v>6.5076243542320306E-2</v>
      </c>
      <c r="I80" s="67">
        <v>6.0785280791801101E-2</v>
      </c>
      <c r="J80" s="56">
        <v>6.1996494680523997E-2</v>
      </c>
      <c r="K80" s="56">
        <v>7.4074074074074098E-2</v>
      </c>
      <c r="L80" s="56">
        <v>6.2295391902245797E-2</v>
      </c>
    </row>
    <row r="81" spans="1:12" ht="15.5" x14ac:dyDescent="0.35">
      <c r="A81" s="128" t="s">
        <v>34</v>
      </c>
      <c r="B81" s="61" t="s">
        <v>5</v>
      </c>
      <c r="C81" s="54">
        <v>0.32988731824490802</v>
      </c>
      <c r="D81" s="54">
        <v>0.20149197337529801</v>
      </c>
      <c r="E81" s="54">
        <v>0.587599820329751</v>
      </c>
      <c r="F81" s="54">
        <v>8.2529943631940697E-4</v>
      </c>
      <c r="G81" s="54">
        <v>0.86096854687628799</v>
      </c>
      <c r="H81" s="54">
        <v>0.63335256170417298</v>
      </c>
      <c r="I81" s="54">
        <v>3.8110140598977701E-2</v>
      </c>
      <c r="J81" s="54">
        <v>0.293302361572781</v>
      </c>
      <c r="K81" s="54">
        <v>1.40861264345241E-2</v>
      </c>
      <c r="L81" s="54">
        <v>0.59363637959506499</v>
      </c>
    </row>
    <row r="82" spans="1:12" ht="15.5" x14ac:dyDescent="0.35">
      <c r="A82" s="117"/>
      <c r="B82" s="59" t="s">
        <v>6</v>
      </c>
      <c r="C82" s="55">
        <v>0.54981219707484696</v>
      </c>
      <c r="D82" s="55">
        <v>0.50372993343824501</v>
      </c>
      <c r="E82" s="55">
        <v>0.70372506856019201</v>
      </c>
      <c r="F82" s="55">
        <v>8.2529943631940699E-3</v>
      </c>
      <c r="G82" s="55">
        <v>0.86096854687628799</v>
      </c>
      <c r="H82" s="55">
        <v>0.70372506856019201</v>
      </c>
      <c r="I82" s="55">
        <v>0.12703380199659201</v>
      </c>
      <c r="J82" s="55">
        <v>0.54981219707484696</v>
      </c>
      <c r="K82" s="55">
        <v>7.04306321726203E-2</v>
      </c>
      <c r="L82" s="55">
        <v>0.70372506856019201</v>
      </c>
    </row>
    <row r="83" spans="1:12" ht="15.5" x14ac:dyDescent="0.35">
      <c r="A83" s="118"/>
      <c r="B83" s="60" t="s">
        <v>368</v>
      </c>
      <c r="C83" s="56">
        <v>1.4388489208633099E-2</v>
      </c>
      <c r="D83" s="56">
        <v>1.9685039370078702E-2</v>
      </c>
      <c r="E83" s="56">
        <v>1.40449438202247E-2</v>
      </c>
      <c r="F83" s="67">
        <v>1.10192837465565E-2</v>
      </c>
      <c r="G83" s="56">
        <v>1.7857142857142901E-2</v>
      </c>
      <c r="H83" s="56">
        <v>1.4927243612058799E-2</v>
      </c>
      <c r="I83" s="66">
        <v>1.90677966101695E-2</v>
      </c>
      <c r="J83" s="56">
        <v>1.8633540372670801E-2</v>
      </c>
      <c r="K83" s="66">
        <v>1.9138755980861202E-2</v>
      </c>
      <c r="L83" s="56">
        <v>1.7094017094017099E-2</v>
      </c>
    </row>
    <row r="84" spans="1:12" ht="15.5" x14ac:dyDescent="0.35">
      <c r="A84" s="128" t="s">
        <v>35</v>
      </c>
      <c r="B84" s="61" t="s">
        <v>5</v>
      </c>
      <c r="C84" s="54">
        <v>0.108493158410836</v>
      </c>
      <c r="D84" s="54">
        <v>0.37249497475689702</v>
      </c>
      <c r="E84" s="54">
        <v>0.33459696041550901</v>
      </c>
      <c r="F84" s="54">
        <v>0.18634423262187799</v>
      </c>
      <c r="G84" s="54">
        <v>0.50449082144456703</v>
      </c>
      <c r="H84" s="54">
        <v>3.0204776145434001E-2</v>
      </c>
      <c r="I84" s="54">
        <v>3.2529385722164003E-2</v>
      </c>
      <c r="J84" s="54">
        <v>0.16679065437909599</v>
      </c>
      <c r="K84" s="54">
        <v>4.7921057627908901E-2</v>
      </c>
      <c r="L84" s="54">
        <v>1.6705701970903999E-2</v>
      </c>
    </row>
    <row r="85" spans="1:12" ht="15.5" x14ac:dyDescent="0.35">
      <c r="A85" s="117"/>
      <c r="B85" s="59" t="s">
        <v>6</v>
      </c>
      <c r="C85" s="55">
        <v>0.21698631682167199</v>
      </c>
      <c r="D85" s="55">
        <v>0.41388330528544198</v>
      </c>
      <c r="E85" s="55">
        <v>0.41388330528544198</v>
      </c>
      <c r="F85" s="55">
        <v>0.26620604660268299</v>
      </c>
      <c r="G85" s="55">
        <v>0.50449082144456703</v>
      </c>
      <c r="H85" s="55">
        <v>0.108431285740547</v>
      </c>
      <c r="I85" s="55">
        <v>0.108431285740547</v>
      </c>
      <c r="J85" s="55">
        <v>0.26620604660268299</v>
      </c>
      <c r="K85" s="55">
        <v>0.11980264406977199</v>
      </c>
      <c r="L85" s="55">
        <v>0.108431285740547</v>
      </c>
    </row>
    <row r="86" spans="1:12" ht="15.5" x14ac:dyDescent="0.35">
      <c r="A86" s="118"/>
      <c r="B86" s="60" t="s">
        <v>368</v>
      </c>
      <c r="C86" s="56">
        <v>9.8522167487684695E-3</v>
      </c>
      <c r="D86" s="56">
        <v>8.7336244541484694E-3</v>
      </c>
      <c r="E86" s="56">
        <v>1.02040816326531E-2</v>
      </c>
      <c r="F86" s="56">
        <v>8.7336244541484694E-3</v>
      </c>
      <c r="G86" s="56">
        <v>9.5923261390887301E-3</v>
      </c>
      <c r="H86" s="66">
        <v>1.02356020942409E-2</v>
      </c>
      <c r="I86" s="67">
        <v>7.4257425742574297E-3</v>
      </c>
      <c r="J86" s="56">
        <v>8.58369098712446E-3</v>
      </c>
      <c r="K86" s="66">
        <v>1.0845986984815601E-2</v>
      </c>
      <c r="L86" s="67">
        <v>8.2646039308095602E-3</v>
      </c>
    </row>
    <row r="87" spans="1:12" ht="15.5" x14ac:dyDescent="0.35">
      <c r="A87" s="128" t="s">
        <v>36</v>
      </c>
      <c r="B87" s="61" t="s">
        <v>5</v>
      </c>
      <c r="C87">
        <v>7.2015764361457301E-3</v>
      </c>
      <c r="D87">
        <v>4.4889529145287696E-3</v>
      </c>
      <c r="E87">
        <v>0.13910006623702201</v>
      </c>
      <c r="F87">
        <v>1.0554136466145199E-2</v>
      </c>
      <c r="G87">
        <v>6.0582185631558101E-2</v>
      </c>
      <c r="H87">
        <v>0.124867843759738</v>
      </c>
      <c r="I87">
        <v>0.174127725498574</v>
      </c>
      <c r="J87">
        <v>7.3382849245150397E-3</v>
      </c>
      <c r="K87">
        <v>7.8445543279797997E-2</v>
      </c>
      <c r="L87">
        <v>0.58017348227205301</v>
      </c>
    </row>
    <row r="88" spans="1:12" ht="15.5" x14ac:dyDescent="0.35">
      <c r="A88" s="117"/>
      <c r="B88" s="59" t="s">
        <v>6</v>
      </c>
      <c r="C88">
        <v>2.44609497483835E-2</v>
      </c>
      <c r="D88">
        <v>2.44609497483835E-2</v>
      </c>
      <c r="E88">
        <v>0.173875082796277</v>
      </c>
      <c r="F88">
        <v>2.6385341165363001E-2</v>
      </c>
      <c r="G88">
        <v>0.12116437126311599</v>
      </c>
      <c r="H88">
        <v>0.173875082796277</v>
      </c>
      <c r="I88">
        <v>0.193475250553971</v>
      </c>
      <c r="J88">
        <v>2.44609497483835E-2</v>
      </c>
      <c r="K88">
        <v>0.130742572132997</v>
      </c>
      <c r="L88">
        <v>0.58017348227205301</v>
      </c>
    </row>
    <row r="89" spans="1:12" ht="15.5" x14ac:dyDescent="0.35">
      <c r="A89" s="118"/>
      <c r="B89" s="60" t="s">
        <v>368</v>
      </c>
      <c r="C89" s="67">
        <v>7.09219858156028E-3</v>
      </c>
      <c r="D89" s="56">
        <v>1.67420814479638E-2</v>
      </c>
      <c r="E89" s="56">
        <v>1.23203285420945E-2</v>
      </c>
      <c r="F89" s="67">
        <v>7.9267015706806308E-3</v>
      </c>
      <c r="G89" s="56">
        <v>6.9686411149825801E-3</v>
      </c>
      <c r="H89" s="56">
        <v>1.1428571428571401E-2</v>
      </c>
      <c r="I89" s="56">
        <v>1.26484297914328E-2</v>
      </c>
      <c r="J89" s="66">
        <v>1.1428571428571401E-2</v>
      </c>
      <c r="K89" s="56">
        <v>8.4269662921348295E-3</v>
      </c>
      <c r="L89" s="56">
        <v>1.01972202003397E-2</v>
      </c>
    </row>
    <row r="90" spans="1:12" ht="15.5" x14ac:dyDescent="0.35">
      <c r="A90" s="128" t="s">
        <v>37</v>
      </c>
      <c r="B90" s="61" t="s">
        <v>5</v>
      </c>
      <c r="C90">
        <v>0.82820289881896403</v>
      </c>
      <c r="D90">
        <v>0.215101648553749</v>
      </c>
      <c r="E90">
        <v>6.4924681787648303E-4</v>
      </c>
      <c r="F90">
        <v>8.9622865705608304E-2</v>
      </c>
      <c r="G90">
        <v>0.63076933693799797</v>
      </c>
      <c r="H90">
        <v>0.35247891765248202</v>
      </c>
      <c r="I90">
        <v>0.905453098951149</v>
      </c>
      <c r="J90">
        <v>0.20169547412911301</v>
      </c>
      <c r="K90">
        <v>0.44865097147344501</v>
      </c>
      <c r="L90">
        <v>0.18140496053541799</v>
      </c>
    </row>
    <row r="91" spans="1:12" ht="15.5" x14ac:dyDescent="0.35">
      <c r="A91" s="117"/>
      <c r="B91" s="59" t="s">
        <v>6</v>
      </c>
      <c r="C91">
        <v>0.905453098951149</v>
      </c>
      <c r="D91">
        <v>0.430203297107498</v>
      </c>
      <c r="E91">
        <v>6.4924681787648297E-3</v>
      </c>
      <c r="F91">
        <v>0.430203297107498</v>
      </c>
      <c r="G91">
        <v>0.78846167117249799</v>
      </c>
      <c r="H91">
        <v>0.58746486275413701</v>
      </c>
      <c r="I91">
        <v>0.905453098951149</v>
      </c>
      <c r="J91">
        <v>0.430203297107498</v>
      </c>
      <c r="K91">
        <v>0.64092995924777896</v>
      </c>
      <c r="L91">
        <v>0.430203297107498</v>
      </c>
    </row>
    <row r="92" spans="1:12" ht="15.5" x14ac:dyDescent="0.35">
      <c r="A92" s="118"/>
      <c r="B92" s="60" t="s">
        <v>368</v>
      </c>
      <c r="C92" s="56">
        <v>8.1871345029239803E-2</v>
      </c>
      <c r="D92" s="56">
        <v>9.2054041676207898E-2</v>
      </c>
      <c r="E92" s="66">
        <v>9.85915492957746E-2</v>
      </c>
      <c r="F92" s="56">
        <v>7.5818981851867404E-2</v>
      </c>
      <c r="G92" s="56">
        <v>8.7719298245614002E-2</v>
      </c>
      <c r="H92" s="56">
        <v>8.5374399943936405E-2</v>
      </c>
      <c r="I92" s="56">
        <v>8.8578088578088604E-2</v>
      </c>
      <c r="J92" s="56">
        <v>8.40336134453782E-2</v>
      </c>
      <c r="K92" s="56">
        <v>8.1395348837209294E-2</v>
      </c>
      <c r="L92" s="56">
        <v>8.0803571428571405E-2</v>
      </c>
    </row>
    <row r="93" spans="1:12" ht="15.5" x14ac:dyDescent="0.35">
      <c r="A93" s="128" t="s">
        <v>49</v>
      </c>
      <c r="B93" s="61" t="s">
        <v>5</v>
      </c>
      <c r="C93" s="54">
        <v>1.0193824673120501E-3</v>
      </c>
      <c r="D93" s="54">
        <v>0.16305149430253099</v>
      </c>
      <c r="E93" s="54">
        <v>8.4119810706366899E-3</v>
      </c>
      <c r="F93" s="54">
        <v>0.28891318424041901</v>
      </c>
      <c r="G93" s="54">
        <v>0.88863527062633896</v>
      </c>
      <c r="H93" s="54">
        <v>7.0249486519501303E-2</v>
      </c>
      <c r="I93" s="54">
        <v>0.58274751864464402</v>
      </c>
      <c r="J93" s="54">
        <v>0.578264553639111</v>
      </c>
      <c r="K93" s="54">
        <v>0.84848933620947198</v>
      </c>
      <c r="L93" s="54">
        <v>8.7842687959965998E-2</v>
      </c>
    </row>
    <row r="94" spans="1:12" ht="15.5" x14ac:dyDescent="0.35">
      <c r="A94" s="117"/>
      <c r="B94" s="59" t="s">
        <v>6</v>
      </c>
      <c r="C94" s="55">
        <v>1.0193824673120499E-2</v>
      </c>
      <c r="D94" s="55">
        <v>0.32610298860506198</v>
      </c>
      <c r="E94" s="55">
        <v>4.2059905353183401E-2</v>
      </c>
      <c r="F94" s="55">
        <v>0.48152197373403199</v>
      </c>
      <c r="G94" s="55">
        <v>0.88863527062633896</v>
      </c>
      <c r="H94" s="55">
        <v>0.21960671989991501</v>
      </c>
      <c r="I94" s="55">
        <v>0.72843439830580503</v>
      </c>
      <c r="J94" s="55">
        <v>0.72843439830580503</v>
      </c>
      <c r="K94" s="55">
        <v>0.88863527062633896</v>
      </c>
      <c r="L94" s="55">
        <v>0.21960671989991501</v>
      </c>
    </row>
    <row r="95" spans="1:12" ht="15.5" x14ac:dyDescent="0.35">
      <c r="A95" s="118"/>
      <c r="B95" s="60" t="s">
        <v>368</v>
      </c>
      <c r="C95" s="67">
        <v>0</v>
      </c>
      <c r="D95" s="56">
        <v>6.8676277850589799E-3</v>
      </c>
      <c r="E95" s="66">
        <v>6.13496932515337E-3</v>
      </c>
      <c r="F95" s="56">
        <v>2.6510576139779198E-3</v>
      </c>
      <c r="G95" s="56">
        <v>6.6225165562913899E-3</v>
      </c>
      <c r="H95" s="56">
        <v>5.8139534883720903E-3</v>
      </c>
      <c r="I95" s="56">
        <v>7.2992700729926996E-3</v>
      </c>
      <c r="J95" s="56">
        <v>5.3475935828877002E-3</v>
      </c>
      <c r="K95" s="56">
        <v>4.0983606557377103E-3</v>
      </c>
      <c r="L95" s="56">
        <v>2.3725092874029002E-3</v>
      </c>
    </row>
    <row r="96" spans="1:12" ht="15.5" x14ac:dyDescent="0.35">
      <c r="A96" s="128" t="s">
        <v>38</v>
      </c>
      <c r="B96" s="61" t="s">
        <v>5</v>
      </c>
      <c r="C96" s="54">
        <v>5.0793737903889399E-2</v>
      </c>
      <c r="D96" s="54">
        <v>2.5398194486897698E-3</v>
      </c>
      <c r="E96" s="50">
        <v>9.1734739190854701E-6</v>
      </c>
      <c r="F96" s="54">
        <v>0.39429344275835398</v>
      </c>
      <c r="G96" s="54">
        <v>0.439319877155885</v>
      </c>
      <c r="H96" s="54">
        <v>0.32213898107768002</v>
      </c>
      <c r="I96" s="50">
        <v>5.6548781330668901E-5</v>
      </c>
      <c r="J96" s="54">
        <v>0.43020246908479598</v>
      </c>
      <c r="K96" s="54">
        <v>1.7220564802870202E-2</v>
      </c>
      <c r="L96" s="50">
        <v>1.83472159834921E-5</v>
      </c>
    </row>
    <row r="97" spans="1:12" ht="15.5" x14ac:dyDescent="0.35">
      <c r="A97" s="117"/>
      <c r="B97" s="59" t="s">
        <v>6</v>
      </c>
      <c r="C97" s="55">
        <v>8.4656229839815703E-2</v>
      </c>
      <c r="D97" s="55">
        <v>6.3495486217244297E-3</v>
      </c>
      <c r="E97" s="48">
        <v>9.1734739190854698E-5</v>
      </c>
      <c r="F97" s="55">
        <v>0.439319877155885</v>
      </c>
      <c r="G97" s="55">
        <v>0.439319877155885</v>
      </c>
      <c r="H97" s="55">
        <v>0.439319877155885</v>
      </c>
      <c r="I97" s="55">
        <v>1.8849593776889699E-4</v>
      </c>
      <c r="J97" s="55">
        <v>0.439319877155885</v>
      </c>
      <c r="K97" s="55">
        <v>3.4441129605740299E-2</v>
      </c>
      <c r="L97" s="48">
        <v>9.1736079917460294E-5</v>
      </c>
    </row>
    <row r="98" spans="1:12" ht="15.5" x14ac:dyDescent="0.35">
      <c r="A98" s="118"/>
      <c r="B98" s="60" t="s">
        <v>368</v>
      </c>
      <c r="C98" s="56">
        <v>0.10457516339869299</v>
      </c>
      <c r="D98" s="67">
        <v>9.6235994397759095E-2</v>
      </c>
      <c r="E98" s="67">
        <v>8.5808580858085806E-2</v>
      </c>
      <c r="F98" s="56">
        <v>0.112065120428189</v>
      </c>
      <c r="G98" s="56">
        <v>0.114035087719298</v>
      </c>
      <c r="H98" s="56">
        <v>0.11647170061967101</v>
      </c>
      <c r="I98" s="66">
        <v>0.14331698344573901</v>
      </c>
      <c r="J98" s="56">
        <v>0.12476598080540501</v>
      </c>
      <c r="K98" s="66">
        <v>0.131944444444444</v>
      </c>
      <c r="L98" s="66">
        <v>0.14094395110137301</v>
      </c>
    </row>
    <row r="99" spans="1:12" ht="15.5" x14ac:dyDescent="0.35">
      <c r="A99" s="128" t="s">
        <v>39</v>
      </c>
      <c r="B99" s="61" t="s">
        <v>5</v>
      </c>
      <c r="C99" s="54">
        <v>0.53158173248172502</v>
      </c>
      <c r="D99" s="54">
        <v>5.0548701155285897E-3</v>
      </c>
      <c r="E99" s="54">
        <v>1.24301962538263E-2</v>
      </c>
      <c r="F99" s="54">
        <v>2.0470886147174899E-3</v>
      </c>
      <c r="G99" s="54">
        <v>0.17822411025347501</v>
      </c>
      <c r="H99" s="54">
        <v>7.0474524681528594E-2</v>
      </c>
      <c r="I99" s="54">
        <v>2.3642524582823399E-2</v>
      </c>
      <c r="J99" s="54">
        <v>0.45639195495766399</v>
      </c>
      <c r="K99" s="54">
        <v>1.531808981875E-2</v>
      </c>
      <c r="L99" s="54">
        <v>0.87181422877582204</v>
      </c>
    </row>
    <row r="100" spans="1:12" ht="15.5" x14ac:dyDescent="0.35">
      <c r="A100" s="117"/>
      <c r="B100" s="59" t="s">
        <v>6</v>
      </c>
      <c r="C100" s="55">
        <v>0.59064636942413895</v>
      </c>
      <c r="D100" s="55">
        <v>2.52743505776429E-2</v>
      </c>
      <c r="E100" s="55">
        <v>3.8295224546874902E-2</v>
      </c>
      <c r="F100" s="55">
        <v>2.0470886147174901E-2</v>
      </c>
      <c r="G100" s="55">
        <v>0.25460587179067901</v>
      </c>
      <c r="H100" s="55">
        <v>0.117457541135881</v>
      </c>
      <c r="I100" s="55">
        <v>4.7285049165646797E-2</v>
      </c>
      <c r="J100" s="55">
        <v>0.57048994369707995</v>
      </c>
      <c r="K100" s="55">
        <v>3.8295224546874902E-2</v>
      </c>
      <c r="L100" s="55">
        <v>0.87181422877582204</v>
      </c>
    </row>
    <row r="101" spans="1:12" ht="15.5" x14ac:dyDescent="0.35">
      <c r="A101" s="118"/>
      <c r="B101" s="60" t="s">
        <v>368</v>
      </c>
      <c r="C101" s="56">
        <v>1.62162162162162E-2</v>
      </c>
      <c r="D101" s="67">
        <v>1.1380929253683E-2</v>
      </c>
      <c r="E101" s="67">
        <v>1.1904761904761901E-2</v>
      </c>
      <c r="F101" s="56">
        <v>1.1256768310059799E-2</v>
      </c>
      <c r="G101" s="56">
        <v>2.0467836257309899E-2</v>
      </c>
      <c r="H101" s="56">
        <v>1.8318771797361001E-2</v>
      </c>
      <c r="I101" s="66">
        <v>2.1098548918365601E-2</v>
      </c>
      <c r="J101" s="56">
        <v>1.74964293001428E-2</v>
      </c>
      <c r="K101" s="67">
        <v>1.9138755980861202E-2</v>
      </c>
      <c r="L101" s="56">
        <v>1.6427104722792601E-2</v>
      </c>
    </row>
    <row r="102" spans="1:12" ht="15.5" x14ac:dyDescent="0.35">
      <c r="A102" s="128" t="s">
        <v>40</v>
      </c>
      <c r="B102" s="61" t="s">
        <v>5</v>
      </c>
      <c r="C102" s="54">
        <v>4.0280418736599898E-2</v>
      </c>
      <c r="D102" s="54">
        <v>0.54988908740792897</v>
      </c>
      <c r="E102" s="54">
        <v>0.40714790276447799</v>
      </c>
      <c r="F102" s="54">
        <v>8.8372530812734704E-2</v>
      </c>
      <c r="G102" s="54">
        <v>0.458170382479891</v>
      </c>
      <c r="H102" s="54">
        <v>0.44129006658259301</v>
      </c>
      <c r="I102" s="54">
        <v>0.186777223045691</v>
      </c>
      <c r="J102" s="54">
        <v>5.4524115401629401E-2</v>
      </c>
      <c r="K102" s="54">
        <v>0.150722043559568</v>
      </c>
      <c r="L102" s="54">
        <v>3.4471201578168603E-2</v>
      </c>
    </row>
    <row r="103" spans="1:12" ht="15.5" x14ac:dyDescent="0.35">
      <c r="A103" s="117"/>
      <c r="B103" s="59" t="s">
        <v>6</v>
      </c>
      <c r="C103" s="55">
        <v>0.18174705133876501</v>
      </c>
      <c r="D103" s="55">
        <v>0.54988908740792897</v>
      </c>
      <c r="E103" s="55">
        <v>0.50907820275543503</v>
      </c>
      <c r="F103" s="55">
        <v>0.22093132703183699</v>
      </c>
      <c r="G103" s="55">
        <v>0.50907820275543503</v>
      </c>
      <c r="H103" s="55">
        <v>0.50907820275543503</v>
      </c>
      <c r="I103" s="55">
        <v>0.31129537174281802</v>
      </c>
      <c r="J103" s="55">
        <v>0.18174705133876501</v>
      </c>
      <c r="K103" s="55">
        <v>0.30144408711913601</v>
      </c>
      <c r="L103" s="55">
        <v>0.18174705133876501</v>
      </c>
    </row>
    <row r="104" spans="1:12" ht="15.5" x14ac:dyDescent="0.35">
      <c r="A104" s="118"/>
      <c r="B104" s="60" t="s">
        <v>368</v>
      </c>
      <c r="C104" s="67">
        <v>3.1250000000000002E-3</v>
      </c>
      <c r="D104" s="56">
        <v>3.8244413244413202E-3</v>
      </c>
      <c r="E104" s="56">
        <v>4.0816326530612197E-3</v>
      </c>
      <c r="F104" s="56">
        <v>3.3500931516688799E-3</v>
      </c>
      <c r="G104" s="56">
        <v>4.20168067226891E-3</v>
      </c>
      <c r="H104" s="56">
        <v>4.0568118231789603E-3</v>
      </c>
      <c r="I104" s="56">
        <v>4.8907064619505497E-3</v>
      </c>
      <c r="J104" s="56">
        <v>4.7169811320754698E-3</v>
      </c>
      <c r="K104" s="56">
        <v>4.4642857142857097E-3</v>
      </c>
      <c r="L104" s="67">
        <v>3.3235797493512999E-3</v>
      </c>
    </row>
    <row r="105" spans="1:12" ht="15.5" x14ac:dyDescent="0.35">
      <c r="A105" s="128" t="s">
        <v>41</v>
      </c>
      <c r="B105" s="61" t="s">
        <v>5</v>
      </c>
      <c r="C105" s="54">
        <v>0.66304550870266299</v>
      </c>
      <c r="D105" s="50">
        <v>5.6819376932210098E-7</v>
      </c>
      <c r="E105" s="54">
        <v>1.3178397649572199E-4</v>
      </c>
      <c r="F105" s="54">
        <v>5.0207893876583901E-3</v>
      </c>
      <c r="G105" s="54">
        <v>0.13085794807270201</v>
      </c>
      <c r="H105" s="54">
        <v>1.08582224342777E-2</v>
      </c>
      <c r="I105" s="54">
        <v>0.37705832191810701</v>
      </c>
      <c r="J105" s="54">
        <v>0.87499125107189002</v>
      </c>
      <c r="K105" s="54">
        <v>4.3934192152809996E-3</v>
      </c>
      <c r="L105" s="54">
        <v>0.17547502182425101</v>
      </c>
    </row>
    <row r="106" spans="1:12" ht="15.5" x14ac:dyDescent="0.35">
      <c r="A106" s="117"/>
      <c r="B106" s="59" t="s">
        <v>6</v>
      </c>
      <c r="C106" s="55">
        <v>0.73671723189184801</v>
      </c>
      <c r="D106" s="48">
        <v>5.6819376932210104E-6</v>
      </c>
      <c r="E106" s="55">
        <v>6.5891988247860798E-4</v>
      </c>
      <c r="F106" s="55">
        <v>1.2551973469146001E-2</v>
      </c>
      <c r="G106" s="55">
        <v>0.21809658012117</v>
      </c>
      <c r="H106" s="55">
        <v>2.17164448685555E-2</v>
      </c>
      <c r="I106" s="55">
        <v>0.47132290239763303</v>
      </c>
      <c r="J106" s="55">
        <v>0.87499125107189002</v>
      </c>
      <c r="K106" s="55">
        <v>1.2551973469146001E-2</v>
      </c>
      <c r="L106" s="55">
        <v>0.250678602606073</v>
      </c>
    </row>
    <row r="107" spans="1:12" ht="15.5" x14ac:dyDescent="0.35">
      <c r="A107" s="118"/>
      <c r="B107" s="60" t="s">
        <v>368</v>
      </c>
      <c r="C107" s="56">
        <v>2.2900763358778602E-2</v>
      </c>
      <c r="D107" s="66">
        <v>3.0581039755351699E-2</v>
      </c>
      <c r="E107" s="66">
        <v>2.59067357512953E-2</v>
      </c>
      <c r="F107" s="66">
        <v>2.45577593138568E-2</v>
      </c>
      <c r="G107" s="56">
        <v>2.1008403361344501E-2</v>
      </c>
      <c r="H107" s="67">
        <v>1.9639987142398001E-2</v>
      </c>
      <c r="I107" s="56">
        <v>2.2421524663677101E-2</v>
      </c>
      <c r="J107" s="56">
        <v>2.16327746107377E-2</v>
      </c>
      <c r="K107" s="67">
        <v>1.9230769230769201E-2</v>
      </c>
      <c r="L107" s="56">
        <v>2.18284693269803E-2</v>
      </c>
    </row>
    <row r="108" spans="1:12" ht="15.5" x14ac:dyDescent="0.35">
      <c r="A108" s="128" t="s">
        <v>50</v>
      </c>
      <c r="B108" s="61" t="s">
        <v>5</v>
      </c>
      <c r="C108" s="54">
        <v>1.16686028050286E-4</v>
      </c>
      <c r="D108" s="54">
        <v>0.415567143924017</v>
      </c>
      <c r="E108" s="54">
        <v>5.1269711575232503E-2</v>
      </c>
      <c r="F108" s="54">
        <v>0.15466973954400701</v>
      </c>
      <c r="G108" s="54">
        <v>0.64390293914465302</v>
      </c>
      <c r="H108" s="54">
        <v>0.17376425426021</v>
      </c>
      <c r="I108" s="54">
        <v>8.1192755848031997E-2</v>
      </c>
      <c r="J108" s="54">
        <v>7.90193246807234E-3</v>
      </c>
      <c r="K108" s="54">
        <v>0.17278859002819499</v>
      </c>
      <c r="L108" s="54">
        <v>1.7022307537457301E-2</v>
      </c>
    </row>
    <row r="109" spans="1:12" ht="15.5" x14ac:dyDescent="0.35">
      <c r="A109" s="117"/>
      <c r="B109" s="59" t="s">
        <v>6</v>
      </c>
      <c r="C109" s="55">
        <v>1.1668602805028599E-3</v>
      </c>
      <c r="D109" s="55">
        <v>0.461741271026685</v>
      </c>
      <c r="E109" s="55">
        <v>0.128174278938081</v>
      </c>
      <c r="F109" s="55">
        <v>0.21720531782526301</v>
      </c>
      <c r="G109" s="55">
        <v>0.64390293914465302</v>
      </c>
      <c r="H109" s="55">
        <v>0.21720531782526301</v>
      </c>
      <c r="I109" s="55">
        <v>0.16238551169606399</v>
      </c>
      <c r="J109" s="55">
        <v>3.9509662340361698E-2</v>
      </c>
      <c r="K109" s="55">
        <v>0.21720531782526301</v>
      </c>
      <c r="L109" s="55">
        <v>5.6741025124857597E-2</v>
      </c>
    </row>
    <row r="110" spans="1:12" ht="15.5" x14ac:dyDescent="0.35">
      <c r="A110" s="118"/>
      <c r="B110" s="60" t="s">
        <v>368</v>
      </c>
      <c r="C110" s="67">
        <v>1.4583333333333301E-2</v>
      </c>
      <c r="D110" s="56">
        <v>2.2503560689982501E-2</v>
      </c>
      <c r="E110" s="56">
        <v>1.5424164524421601E-2</v>
      </c>
      <c r="F110" s="56">
        <v>1.67825471166691E-2</v>
      </c>
      <c r="G110" s="56">
        <v>1.7142857142857099E-2</v>
      </c>
      <c r="H110" s="56">
        <v>2.1627308861351401E-2</v>
      </c>
      <c r="I110" s="56">
        <v>2.75128670905238E-2</v>
      </c>
      <c r="J110" s="66">
        <v>2.2927342004992801E-2</v>
      </c>
      <c r="K110" s="56">
        <v>1.4388489208633099E-2</v>
      </c>
      <c r="L110" s="66">
        <v>2.3054755043227699E-2</v>
      </c>
    </row>
    <row r="111" spans="1:12" ht="15.5" x14ac:dyDescent="0.35">
      <c r="A111" s="128" t="s">
        <v>42</v>
      </c>
      <c r="B111" s="61" t="s">
        <v>5</v>
      </c>
      <c r="C111" s="54">
        <v>5.07922838383283E-3</v>
      </c>
      <c r="D111" s="54">
        <v>3.7351605597109303E-2</v>
      </c>
      <c r="E111" s="54">
        <v>0.60458579466270201</v>
      </c>
      <c r="F111" s="54">
        <v>0.68963205675206096</v>
      </c>
      <c r="G111" s="54">
        <v>0.20491160361300101</v>
      </c>
      <c r="H111" s="54">
        <v>0.18510773333004099</v>
      </c>
      <c r="I111" s="54">
        <v>0.33769539433255902</v>
      </c>
      <c r="J111" s="54">
        <v>0.133362226421707</v>
      </c>
      <c r="K111" s="54">
        <v>5.82576237040349E-3</v>
      </c>
      <c r="L111" s="54">
        <v>5.1155111816864898E-2</v>
      </c>
    </row>
    <row r="112" spans="1:12" ht="15.5" x14ac:dyDescent="0.35">
      <c r="A112" s="117"/>
      <c r="B112" s="59" t="s">
        <v>6</v>
      </c>
      <c r="C112" s="55">
        <v>2.9128811852017499E-2</v>
      </c>
      <c r="D112" s="55">
        <v>0.124505351990364</v>
      </c>
      <c r="E112" s="55">
        <v>0.67176199406966897</v>
      </c>
      <c r="F112" s="55">
        <v>0.68963205675206096</v>
      </c>
      <c r="G112" s="55">
        <v>0.29273086230428702</v>
      </c>
      <c r="H112" s="55">
        <v>0.29273086230428702</v>
      </c>
      <c r="I112" s="55">
        <v>0.42211924291569902</v>
      </c>
      <c r="J112" s="55">
        <v>0.26672445284341501</v>
      </c>
      <c r="K112" s="55">
        <v>2.9128811852017499E-2</v>
      </c>
      <c r="L112" s="55">
        <v>0.12788777954216199</v>
      </c>
    </row>
    <row r="113" spans="1:12" ht="15.5" x14ac:dyDescent="0.35">
      <c r="A113" s="118"/>
      <c r="B113" s="60" t="s">
        <v>368</v>
      </c>
      <c r="C113" s="67">
        <v>1.41843971631206E-2</v>
      </c>
      <c r="D113" s="66">
        <v>2.25141505449016E-2</v>
      </c>
      <c r="E113" s="56">
        <v>1.5094339622641499E-2</v>
      </c>
      <c r="F113" s="56">
        <v>1.8156347854749198E-2</v>
      </c>
      <c r="G113" s="56">
        <v>1.4018691588785E-2</v>
      </c>
      <c r="H113" s="56">
        <v>1.8002654484844699E-2</v>
      </c>
      <c r="I113" s="56">
        <v>2.18978102189781E-2</v>
      </c>
      <c r="J113" s="56">
        <v>2.17998217998218E-2</v>
      </c>
      <c r="K113" s="67">
        <v>1.34680134680135E-2</v>
      </c>
      <c r="L113" s="56">
        <v>2.09691597685151E-2</v>
      </c>
    </row>
    <row r="114" spans="1:12" ht="15.5" x14ac:dyDescent="0.35">
      <c r="A114" s="128" t="s">
        <v>51</v>
      </c>
      <c r="B114" s="61" t="s">
        <v>5</v>
      </c>
      <c r="C114" s="54">
        <v>1.18461704420996E-2</v>
      </c>
      <c r="D114" s="54">
        <v>0.294298444847723</v>
      </c>
      <c r="E114" s="54">
        <v>0.65411398646602203</v>
      </c>
      <c r="F114" s="54">
        <v>1.3654607044983299E-2</v>
      </c>
      <c r="G114" s="54">
        <v>0.20984452006576701</v>
      </c>
      <c r="H114" s="54">
        <v>0.119452181452245</v>
      </c>
      <c r="I114" s="54">
        <v>1.40189520756571E-2</v>
      </c>
      <c r="J114" s="54">
        <v>4.0256164318181999E-2</v>
      </c>
      <c r="K114" s="54">
        <v>0.211162876838101</v>
      </c>
      <c r="L114" s="54">
        <v>0.35950594387078799</v>
      </c>
    </row>
    <row r="115" spans="1:12" ht="15.5" x14ac:dyDescent="0.35">
      <c r="A115" s="117"/>
      <c r="B115" s="59" t="s">
        <v>6</v>
      </c>
      <c r="C115" s="55">
        <v>4.6729840252190402E-2</v>
      </c>
      <c r="D115" s="55">
        <v>0.36787305605965398</v>
      </c>
      <c r="E115" s="55">
        <v>0.65411398646602203</v>
      </c>
      <c r="F115" s="55">
        <v>4.6729840252190402E-2</v>
      </c>
      <c r="G115" s="55">
        <v>0.30166125262585802</v>
      </c>
      <c r="H115" s="55">
        <v>0.23890436290448999</v>
      </c>
      <c r="I115" s="55">
        <v>4.6729840252190402E-2</v>
      </c>
      <c r="J115" s="55">
        <v>0.10064041079545499</v>
      </c>
      <c r="K115" s="55">
        <v>0.30166125262585802</v>
      </c>
      <c r="L115" s="55">
        <v>0.39945104874532</v>
      </c>
    </row>
    <row r="116" spans="1:12" ht="15.5" x14ac:dyDescent="0.35">
      <c r="A116" s="118"/>
      <c r="B116" s="60" t="s">
        <v>368</v>
      </c>
      <c r="C116" s="67">
        <v>1.9498607242339799E-2</v>
      </c>
      <c r="D116" s="56">
        <v>2.46032095288388E-2</v>
      </c>
      <c r="E116" s="56">
        <v>2.20820189274448E-2</v>
      </c>
      <c r="F116" s="67">
        <v>1.9505401182145499E-2</v>
      </c>
      <c r="G116" s="56">
        <v>1.86915887850467E-2</v>
      </c>
      <c r="H116" s="56">
        <v>2.4009273253579901E-2</v>
      </c>
      <c r="I116" s="66">
        <v>2.86169244767971E-2</v>
      </c>
      <c r="J116" s="66">
        <v>2.5605309516981499E-2</v>
      </c>
      <c r="K116" s="56">
        <v>2.2421524663677101E-2</v>
      </c>
      <c r="L116" s="56">
        <v>2.3751007252215899E-2</v>
      </c>
    </row>
    <row r="117" spans="1:12" ht="15.5" x14ac:dyDescent="0.35">
      <c r="A117" s="128" t="s">
        <v>43</v>
      </c>
      <c r="B117" s="61" t="s">
        <v>5</v>
      </c>
      <c r="C117" s="54">
        <v>7.1762836293684198E-2</v>
      </c>
      <c r="D117" s="54">
        <v>0.61547172394425598</v>
      </c>
      <c r="E117" s="54">
        <v>0.71324077487698201</v>
      </c>
      <c r="F117" s="54">
        <v>0.96662356639052305</v>
      </c>
      <c r="G117" s="54">
        <v>0.71592505988698496</v>
      </c>
      <c r="H117" s="54">
        <v>0.40793827415141998</v>
      </c>
      <c r="I117" s="54">
        <v>0.73478175685924696</v>
      </c>
      <c r="J117" s="54">
        <v>0.37117837734943998</v>
      </c>
      <c r="K117" s="54">
        <v>0.86723983451778197</v>
      </c>
      <c r="L117" s="54">
        <v>0.66595478677852604</v>
      </c>
    </row>
    <row r="118" spans="1:12" ht="15.5" x14ac:dyDescent="0.35">
      <c r="A118" s="117"/>
      <c r="B118" s="59" t="s">
        <v>6</v>
      </c>
      <c r="C118" s="55">
        <v>0.71762836293684196</v>
      </c>
      <c r="D118" s="55">
        <v>0.91847719607405798</v>
      </c>
      <c r="E118" s="55">
        <v>0.91847719607405798</v>
      </c>
      <c r="F118" s="55">
        <v>0.96662356639052305</v>
      </c>
      <c r="G118" s="55">
        <v>0.91847719607405798</v>
      </c>
      <c r="H118" s="55">
        <v>0.91847719607405798</v>
      </c>
      <c r="I118" s="55">
        <v>0.91847719607405798</v>
      </c>
      <c r="J118" s="55">
        <v>0.91847719607405798</v>
      </c>
      <c r="K118" s="55">
        <v>0.96359981613086898</v>
      </c>
      <c r="L118" s="55">
        <v>0.91847719607405798</v>
      </c>
    </row>
    <row r="119" spans="1:12" ht="15.5" x14ac:dyDescent="0.35">
      <c r="A119" s="118"/>
      <c r="B119" s="60" t="s">
        <v>368</v>
      </c>
      <c r="C119" s="56">
        <v>1.15942028985507E-2</v>
      </c>
      <c r="D119" s="56">
        <v>1.32450563485046E-2</v>
      </c>
      <c r="E119" s="56">
        <v>1.13207547169811E-2</v>
      </c>
      <c r="F119" s="56">
        <v>1.0974453159107E-2</v>
      </c>
      <c r="G119" s="56">
        <v>1.35135135135135E-2</v>
      </c>
      <c r="H119" s="56">
        <v>1.29032854817227E-2</v>
      </c>
      <c r="I119" s="56">
        <v>1.41843971631206E-2</v>
      </c>
      <c r="J119" s="56">
        <v>1.3279601220234701E-2</v>
      </c>
      <c r="K119" s="56">
        <v>1.3157894736842099E-2</v>
      </c>
      <c r="L119" s="56">
        <v>1.0929043335448399E-2</v>
      </c>
    </row>
    <row r="120" spans="1:12" ht="15.5" x14ac:dyDescent="0.35">
      <c r="A120" s="128" t="s">
        <v>44</v>
      </c>
      <c r="B120" s="61" t="s">
        <v>5</v>
      </c>
      <c r="C120" s="50">
        <v>4.2022318677114799E-5</v>
      </c>
      <c r="D120" s="54">
        <v>0.21666034441263299</v>
      </c>
      <c r="E120" s="54">
        <v>0.35447656078647199</v>
      </c>
      <c r="F120" s="54">
        <v>4.31630797160057E-4</v>
      </c>
      <c r="G120" s="54">
        <v>0.19823647396226499</v>
      </c>
      <c r="H120" s="54">
        <v>9.7318655346205499E-2</v>
      </c>
      <c r="I120" s="54">
        <v>2.62232425505175E-2</v>
      </c>
      <c r="J120" s="54">
        <v>6.7729088647133003E-3</v>
      </c>
      <c r="K120" s="54">
        <v>0.350963336876145</v>
      </c>
      <c r="L120" s="54">
        <v>0.24532135255271201</v>
      </c>
    </row>
    <row r="121" spans="1:12" ht="15.5" x14ac:dyDescent="0.35">
      <c r="A121" s="117"/>
      <c r="B121" s="59" t="s">
        <v>6</v>
      </c>
      <c r="C121" s="55">
        <v>4.2022318677114798E-4</v>
      </c>
      <c r="D121" s="55">
        <v>0.30665169069088999</v>
      </c>
      <c r="E121" s="55">
        <v>0.35447656078647199</v>
      </c>
      <c r="F121" s="55">
        <v>2.1581539858002798E-3</v>
      </c>
      <c r="G121" s="55">
        <v>0.30665169069088999</v>
      </c>
      <c r="H121" s="55">
        <v>0.194637310692411</v>
      </c>
      <c r="I121" s="55">
        <v>6.5558106376293696E-2</v>
      </c>
      <c r="J121" s="55">
        <v>2.2576362882377701E-2</v>
      </c>
      <c r="K121" s="55">
        <v>0.35447656078647199</v>
      </c>
      <c r="L121" s="55">
        <v>0.30665169069088999</v>
      </c>
    </row>
    <row r="122" spans="1:12" ht="15.5" x14ac:dyDescent="0.35">
      <c r="A122" s="118"/>
      <c r="B122" s="60" t="s">
        <v>368</v>
      </c>
      <c r="C122" s="56">
        <v>0</v>
      </c>
      <c r="D122" s="56">
        <v>0</v>
      </c>
      <c r="E122" s="56">
        <v>0</v>
      </c>
      <c r="F122" s="56">
        <v>0</v>
      </c>
      <c r="G122" s="56">
        <v>0</v>
      </c>
      <c r="H122" s="56">
        <v>0</v>
      </c>
      <c r="I122" s="56">
        <v>0</v>
      </c>
      <c r="J122" s="56">
        <v>0</v>
      </c>
      <c r="K122" s="56">
        <v>0</v>
      </c>
      <c r="L122" s="56">
        <v>0</v>
      </c>
    </row>
    <row r="123" spans="1:12" ht="15.5" x14ac:dyDescent="0.35">
      <c r="A123" s="128" t="s">
        <v>45</v>
      </c>
      <c r="B123" s="61" t="s">
        <v>5</v>
      </c>
      <c r="C123" s="54">
        <v>0.844013468290298</v>
      </c>
      <c r="D123" s="54">
        <v>0.36089358725989701</v>
      </c>
      <c r="E123" s="54">
        <v>0.61134779993494004</v>
      </c>
      <c r="F123" s="54">
        <v>2.4605623575453799E-3</v>
      </c>
      <c r="G123" s="54">
        <v>0.396984116571372</v>
      </c>
      <c r="H123" s="54">
        <v>1.16225911772789E-2</v>
      </c>
      <c r="I123" s="54">
        <v>0.48335048246712797</v>
      </c>
      <c r="J123" s="54">
        <v>0.58572408847527302</v>
      </c>
      <c r="K123" s="54">
        <v>0.86713028030591399</v>
      </c>
      <c r="L123" s="54">
        <v>6.1696379231026499E-2</v>
      </c>
    </row>
    <row r="124" spans="1:12" ht="15.5" x14ac:dyDescent="0.35">
      <c r="A124" s="117"/>
      <c r="B124" s="59" t="s">
        <v>6</v>
      </c>
      <c r="C124" s="55">
        <v>0.86713028030591399</v>
      </c>
      <c r="D124" s="55">
        <v>0.76418474991867502</v>
      </c>
      <c r="E124" s="55">
        <v>0.76418474991867502</v>
      </c>
      <c r="F124" s="55">
        <v>2.4605623575453799E-2</v>
      </c>
      <c r="G124" s="55">
        <v>0.76418474991867502</v>
      </c>
      <c r="H124" s="55">
        <v>5.8112955886394702E-2</v>
      </c>
      <c r="I124" s="55">
        <v>0.76418474991867502</v>
      </c>
      <c r="J124" s="55">
        <v>0.76418474991867502</v>
      </c>
      <c r="K124" s="55">
        <v>0.86713028030591399</v>
      </c>
      <c r="L124" s="55">
        <v>0.20565459743675499</v>
      </c>
    </row>
    <row r="125" spans="1:12" ht="15.5" x14ac:dyDescent="0.35">
      <c r="A125" s="118"/>
      <c r="B125" s="60" t="s">
        <v>368</v>
      </c>
      <c r="C125" s="56">
        <v>0</v>
      </c>
      <c r="D125" s="56">
        <v>3.0993314231136599E-3</v>
      </c>
      <c r="E125" s="56">
        <v>0</v>
      </c>
      <c r="F125" s="56">
        <v>0</v>
      </c>
      <c r="G125" s="56">
        <v>0</v>
      </c>
      <c r="H125" s="66">
        <v>1.8833290892114401E-3</v>
      </c>
      <c r="I125" s="56">
        <v>1.9607843137254902E-3</v>
      </c>
      <c r="J125" s="56">
        <v>0</v>
      </c>
      <c r="K125" s="56">
        <v>0</v>
      </c>
      <c r="L125" s="56">
        <v>0</v>
      </c>
    </row>
    <row r="126" spans="1:12" ht="15.5" x14ac:dyDescent="0.35">
      <c r="A126" s="128" t="s">
        <v>46</v>
      </c>
      <c r="B126" s="61" t="s">
        <v>5</v>
      </c>
      <c r="C126" s="54">
        <v>0.781649837858996</v>
      </c>
      <c r="D126" s="54">
        <v>0.44569371650490902</v>
      </c>
      <c r="E126" s="54">
        <v>3.2463511476127299E-3</v>
      </c>
      <c r="F126" s="54">
        <v>4.1905566775301299E-3</v>
      </c>
      <c r="G126" s="54">
        <v>0.58885600821635797</v>
      </c>
      <c r="H126" s="54">
        <v>3.7490001130308502E-2</v>
      </c>
      <c r="I126" s="54">
        <v>0.687153067521449</v>
      </c>
      <c r="J126" s="54">
        <v>0.48554362362981501</v>
      </c>
      <c r="K126" s="54">
        <v>0.21404672786965501</v>
      </c>
      <c r="L126" s="54">
        <v>0.21554718315353799</v>
      </c>
    </row>
    <row r="127" spans="1:12" ht="15.5" x14ac:dyDescent="0.35">
      <c r="A127" s="117"/>
      <c r="B127" s="59" t="s">
        <v>6</v>
      </c>
      <c r="C127" s="55">
        <v>0.781649837858996</v>
      </c>
      <c r="D127" s="55">
        <v>0.69363374804259303</v>
      </c>
      <c r="E127" s="55">
        <v>2.0952783387650602E-2</v>
      </c>
      <c r="F127" s="55">
        <v>2.0952783387650602E-2</v>
      </c>
      <c r="G127" s="55">
        <v>0.73607001027044805</v>
      </c>
      <c r="H127" s="55">
        <v>0.12496667043436201</v>
      </c>
      <c r="I127" s="55">
        <v>0.76350340835716501</v>
      </c>
      <c r="J127" s="55">
        <v>0.69363374804259303</v>
      </c>
      <c r="K127" s="55">
        <v>0.43109436630707698</v>
      </c>
      <c r="L127" s="55">
        <v>0.43109436630707698</v>
      </c>
    </row>
    <row r="128" spans="1:12" ht="15.5" x14ac:dyDescent="0.35">
      <c r="A128" s="118"/>
      <c r="B128" s="60" t="s">
        <v>368</v>
      </c>
      <c r="C128" s="56">
        <v>1.4492753623188401E-2</v>
      </c>
      <c r="D128" s="56">
        <v>2.05689509306261E-2</v>
      </c>
      <c r="E128" s="66">
        <v>2.8871391076115499E-2</v>
      </c>
      <c r="F128" s="66">
        <v>2.6890312742841201E-2</v>
      </c>
      <c r="G128" s="56">
        <v>1.7543859649122799E-2</v>
      </c>
      <c r="H128" s="56">
        <v>1.3676977659169901E-2</v>
      </c>
      <c r="I128" s="56">
        <v>1.6315341211540501E-2</v>
      </c>
      <c r="J128" s="56">
        <v>1.6085906503363799E-2</v>
      </c>
      <c r="K128" s="56">
        <v>1.5094339622641499E-2</v>
      </c>
      <c r="L128" s="56">
        <v>1.44957983193277E-2</v>
      </c>
    </row>
    <row r="129" spans="1:12" ht="15.5" x14ac:dyDescent="0.35">
      <c r="A129" s="128" t="s">
        <v>47</v>
      </c>
      <c r="B129" s="61" t="s">
        <v>5</v>
      </c>
      <c r="C129" s="54">
        <v>0.20555615499079999</v>
      </c>
      <c r="D129" s="54">
        <v>0.17722894169071299</v>
      </c>
      <c r="E129" s="54">
        <v>5.4920447764215299E-2</v>
      </c>
      <c r="F129" s="54">
        <v>3.18781250134181E-3</v>
      </c>
      <c r="G129" s="54">
        <v>0.25226840944603401</v>
      </c>
      <c r="H129" s="54">
        <v>1.4881870429785999E-4</v>
      </c>
      <c r="I129" s="54">
        <v>0.343767173047616</v>
      </c>
      <c r="J129" s="54">
        <v>0.33616429687566202</v>
      </c>
      <c r="K129" s="54">
        <v>0.57230697980412804</v>
      </c>
      <c r="L129" s="54">
        <v>0.50371949033609797</v>
      </c>
    </row>
    <row r="130" spans="1:12" ht="15.5" x14ac:dyDescent="0.35">
      <c r="A130" s="117"/>
      <c r="B130" s="59" t="s">
        <v>6</v>
      </c>
      <c r="C130" s="55">
        <v>0.41111230998160098</v>
      </c>
      <c r="D130" s="55">
        <v>0.41111230998160098</v>
      </c>
      <c r="E130" s="55">
        <v>0.18306815921405101</v>
      </c>
      <c r="F130" s="55">
        <v>1.5939062506709002E-2</v>
      </c>
      <c r="G130" s="55">
        <v>0.42044734907672399</v>
      </c>
      <c r="H130" s="55">
        <v>1.4881870429786E-3</v>
      </c>
      <c r="I130" s="55">
        <v>0.42970896630951999</v>
      </c>
      <c r="J130" s="55">
        <v>0.42970896630951999</v>
      </c>
      <c r="K130" s="55">
        <v>0.57230697980412804</v>
      </c>
      <c r="L130" s="55">
        <v>0.55968832259566403</v>
      </c>
    </row>
    <row r="131" spans="1:12" ht="15.5" x14ac:dyDescent="0.35">
      <c r="A131" s="118"/>
      <c r="B131" s="60" t="s">
        <v>368</v>
      </c>
      <c r="C131" s="56">
        <v>0.13596491228070201</v>
      </c>
      <c r="D131" s="56">
        <v>0.130863208717822</v>
      </c>
      <c r="E131" s="56">
        <v>0.15476190476190499</v>
      </c>
      <c r="F131" s="67">
        <v>0.128205128205128</v>
      </c>
      <c r="G131" s="56">
        <v>0.14432989690721601</v>
      </c>
      <c r="H131" s="66">
        <v>0.16</v>
      </c>
      <c r="I131" s="56">
        <v>0.138523688173289</v>
      </c>
      <c r="J131" s="56">
        <v>0.139810426540284</v>
      </c>
      <c r="K131" s="56">
        <v>0.150375939849624</v>
      </c>
      <c r="L131" s="56">
        <v>0.14184397163120599</v>
      </c>
    </row>
    <row r="132" spans="1:12" ht="15.5" x14ac:dyDescent="0.35">
      <c r="A132" s="128" t="s">
        <v>52</v>
      </c>
      <c r="B132" s="61" t="s">
        <v>5</v>
      </c>
      <c r="C132" s="54">
        <v>0.77150317296263904</v>
      </c>
      <c r="D132" s="54">
        <v>0.15523859536146201</v>
      </c>
      <c r="E132" s="54">
        <v>0.93706087641019697</v>
      </c>
      <c r="F132" s="54">
        <v>4.8829945696894205E-4</v>
      </c>
      <c r="G132" s="54">
        <v>0.92995005264341901</v>
      </c>
      <c r="H132" s="54">
        <v>0.24240271125499299</v>
      </c>
      <c r="I132" s="54">
        <v>8.1274680597822702E-4</v>
      </c>
      <c r="J132" s="54">
        <v>4.7821077767671701E-2</v>
      </c>
      <c r="K132" s="54">
        <v>0.19655800515758601</v>
      </c>
      <c r="L132" s="54">
        <v>6.5912928516697403E-3</v>
      </c>
    </row>
    <row r="133" spans="1:12" ht="15.5" x14ac:dyDescent="0.35">
      <c r="A133" s="117"/>
      <c r="B133" s="59" t="s">
        <v>6</v>
      </c>
      <c r="C133" s="55">
        <v>0.93706087641019697</v>
      </c>
      <c r="D133" s="55">
        <v>0.31047719072292401</v>
      </c>
      <c r="E133" s="55">
        <v>0.93706087641019697</v>
      </c>
      <c r="F133" s="55">
        <v>4.0637340298911298E-3</v>
      </c>
      <c r="G133" s="55">
        <v>0.93706087641019697</v>
      </c>
      <c r="H133" s="55">
        <v>0.34628958750713301</v>
      </c>
      <c r="I133" s="55">
        <v>4.0637340298911298E-3</v>
      </c>
      <c r="J133" s="55">
        <v>0.119552694419179</v>
      </c>
      <c r="K133" s="55">
        <v>0.32759667526264402</v>
      </c>
      <c r="L133" s="55">
        <v>2.1970976172232499E-2</v>
      </c>
    </row>
    <row r="134" spans="1:12" ht="15.5" x14ac:dyDescent="0.35">
      <c r="A134" s="118"/>
      <c r="B134" s="60" t="s">
        <v>368</v>
      </c>
      <c r="C134" s="56">
        <v>1.4705882352941201E-2</v>
      </c>
      <c r="D134" s="56">
        <v>1.31004366812227E-2</v>
      </c>
      <c r="E134" s="56">
        <v>1.5151515151515201E-2</v>
      </c>
      <c r="F134" s="67">
        <v>1.3029454205924801E-2</v>
      </c>
      <c r="G134" s="56">
        <v>1.5345268542199499E-2</v>
      </c>
      <c r="H134" s="56">
        <v>1.4492753623188401E-2</v>
      </c>
      <c r="I134" s="66">
        <v>1.8595041322314099E-2</v>
      </c>
      <c r="J134" s="66">
        <v>1.60714798197698E-2</v>
      </c>
      <c r="K134" s="56">
        <v>1.4742014742014699E-2</v>
      </c>
      <c r="L134" s="66">
        <v>1.6427173986372501E-2</v>
      </c>
    </row>
    <row r="135" spans="1:12" ht="15.5" x14ac:dyDescent="0.35">
      <c r="A135" s="128" t="s">
        <v>53</v>
      </c>
      <c r="B135" s="61" t="s">
        <v>5</v>
      </c>
      <c r="C135" s="54">
        <v>0.29198012958592701</v>
      </c>
      <c r="D135" s="54">
        <v>3.6406668530630799E-2</v>
      </c>
      <c r="E135" s="54">
        <v>0.120075722473713</v>
      </c>
      <c r="F135" s="54">
        <v>8.4430826949688204E-2</v>
      </c>
      <c r="G135" s="54">
        <v>1.1962034673955201E-2</v>
      </c>
      <c r="H135" s="54">
        <v>3.3132532501136597E-2</v>
      </c>
      <c r="I135" s="54">
        <v>0.42215257364825098</v>
      </c>
      <c r="J135" s="54">
        <v>5.5800473574557197E-2</v>
      </c>
      <c r="K135" s="54">
        <v>1.13103786327961E-2</v>
      </c>
      <c r="L135" s="54">
        <v>0.20835864559389899</v>
      </c>
    </row>
    <row r="136" spans="1:12" ht="15.5" x14ac:dyDescent="0.35">
      <c r="A136" s="117"/>
      <c r="B136" s="59" t="s">
        <v>6</v>
      </c>
      <c r="C136" s="55">
        <v>0.32442236620658599</v>
      </c>
      <c r="D136" s="55">
        <v>9.1016671326576995E-2</v>
      </c>
      <c r="E136" s="55">
        <v>0.17153674639101901</v>
      </c>
      <c r="F136" s="55">
        <v>0.14071804491614701</v>
      </c>
      <c r="G136" s="55">
        <v>5.9810173369776197E-2</v>
      </c>
      <c r="H136" s="55">
        <v>9.1016671326576995E-2</v>
      </c>
      <c r="I136" s="55">
        <v>0.42215257364825098</v>
      </c>
      <c r="J136" s="55">
        <v>0.111600947149114</v>
      </c>
      <c r="K136" s="55">
        <v>5.9810173369776197E-2</v>
      </c>
      <c r="L136" s="55">
        <v>0.26044830699237398</v>
      </c>
    </row>
    <row r="137" spans="1:12" ht="15.5" x14ac:dyDescent="0.35">
      <c r="A137" s="118"/>
      <c r="B137" s="60" t="s">
        <v>368</v>
      </c>
      <c r="C137" s="56">
        <v>9.7560975609756097E-3</v>
      </c>
      <c r="D137" s="66">
        <v>1.32000278444885E-2</v>
      </c>
      <c r="E137" s="56">
        <v>7.3529411764705899E-3</v>
      </c>
      <c r="F137" s="56">
        <v>1.10206219213225E-2</v>
      </c>
      <c r="G137" s="67">
        <v>5.2493438320209999E-3</v>
      </c>
      <c r="H137" s="67">
        <v>6.8808787324032604E-3</v>
      </c>
      <c r="I137" s="56">
        <v>1.2376237623762399E-2</v>
      </c>
      <c r="J137" s="56">
        <v>1.17112076531508E-2</v>
      </c>
      <c r="K137" s="67">
        <v>6.4308681672025697E-3</v>
      </c>
      <c r="L137" s="56">
        <v>1.1600928074245899E-2</v>
      </c>
    </row>
    <row r="138" spans="1:12" ht="15.5" x14ac:dyDescent="0.35">
      <c r="A138" s="128" t="s">
        <v>54</v>
      </c>
      <c r="B138" s="61" t="s">
        <v>5</v>
      </c>
      <c r="C138" s="54">
        <v>2.9353946640077198E-2</v>
      </c>
      <c r="D138" s="54">
        <v>0.30338551987144402</v>
      </c>
      <c r="E138" s="54">
        <v>2.9469500873077802E-3</v>
      </c>
      <c r="F138" s="54">
        <v>0.50458725217341205</v>
      </c>
      <c r="G138" s="54">
        <v>0.81609537608147098</v>
      </c>
      <c r="H138" s="54">
        <v>0.25028652401593598</v>
      </c>
      <c r="I138" s="54">
        <v>4.3941899495694402E-2</v>
      </c>
      <c r="J138" s="54">
        <v>6.6640814864843398E-2</v>
      </c>
      <c r="K138" s="54">
        <v>0.70754984789096598</v>
      </c>
      <c r="L138" s="54">
        <v>0.13604162230897399</v>
      </c>
    </row>
    <row r="139" spans="1:12" ht="15.5" x14ac:dyDescent="0.35">
      <c r="A139" s="117"/>
      <c r="B139" s="59" t="s">
        <v>6</v>
      </c>
      <c r="C139" s="55">
        <v>0.146472998318981</v>
      </c>
      <c r="D139" s="55">
        <v>0.43340788553063497</v>
      </c>
      <c r="E139" s="55">
        <v>2.94695008730778E-2</v>
      </c>
      <c r="F139" s="55">
        <v>0.63073406521676501</v>
      </c>
      <c r="G139" s="55">
        <v>0.81609537608147098</v>
      </c>
      <c r="H139" s="55">
        <v>0.41714420669322599</v>
      </c>
      <c r="I139" s="55">
        <v>0.146472998318981</v>
      </c>
      <c r="J139" s="55">
        <v>0.166602037162108</v>
      </c>
      <c r="K139" s="55">
        <v>0.78616649765662905</v>
      </c>
      <c r="L139" s="55">
        <v>0.27208324461794797</v>
      </c>
    </row>
    <row r="140" spans="1:12" ht="15.5" x14ac:dyDescent="0.35">
      <c r="A140" s="118"/>
      <c r="B140" s="60" t="s">
        <v>368</v>
      </c>
      <c r="C140" s="67">
        <v>3.4364261168384901E-3</v>
      </c>
      <c r="D140" s="56">
        <v>3.4484398782343999E-3</v>
      </c>
      <c r="E140" s="67">
        <v>2.9325513196480899E-3</v>
      </c>
      <c r="F140" s="56">
        <v>4.1408044991598399E-3</v>
      </c>
      <c r="G140" s="56">
        <v>5.3475935828877002E-3</v>
      </c>
      <c r="H140" s="56">
        <v>4.8602744903503197E-3</v>
      </c>
      <c r="I140" s="66">
        <v>6.14795404152389E-3</v>
      </c>
      <c r="J140" s="56">
        <v>4.9020785774360198E-3</v>
      </c>
      <c r="K140" s="56">
        <v>4.3572984749455299E-3</v>
      </c>
      <c r="L140" s="56">
        <v>5.1813471502590702E-3</v>
      </c>
    </row>
    <row r="141" spans="1:12" ht="15.5" x14ac:dyDescent="0.35">
      <c r="A141" s="128" t="s">
        <v>55</v>
      </c>
      <c r="B141" s="61" t="s">
        <v>5</v>
      </c>
      <c r="C141" s="54">
        <v>4.7276806470699699E-2</v>
      </c>
      <c r="D141" s="54">
        <v>0.13345324823069901</v>
      </c>
      <c r="E141" s="54">
        <v>5.2007747269022998E-2</v>
      </c>
      <c r="F141" s="54">
        <v>5.8218426845696197E-2</v>
      </c>
      <c r="G141" s="54">
        <v>0.56461887762252505</v>
      </c>
      <c r="H141" s="54">
        <v>0.886697868388726</v>
      </c>
      <c r="I141" s="50">
        <v>1.41986955434567E-5</v>
      </c>
      <c r="J141" s="54">
        <v>1.36607202475021E-4</v>
      </c>
      <c r="K141" s="54">
        <v>0.79255723228046504</v>
      </c>
      <c r="L141" s="54">
        <v>0.44013974826636798</v>
      </c>
    </row>
    <row r="142" spans="1:12" ht="15.5" x14ac:dyDescent="0.35">
      <c r="A142" s="117"/>
      <c r="B142" s="59" t="s">
        <v>6</v>
      </c>
      <c r="C142" s="55">
        <v>0.11643685369139201</v>
      </c>
      <c r="D142" s="55">
        <v>0.22242208038449801</v>
      </c>
      <c r="E142" s="55">
        <v>0.11643685369139201</v>
      </c>
      <c r="F142" s="55">
        <v>0.11643685369139201</v>
      </c>
      <c r="G142" s="55">
        <v>0.70577359702815601</v>
      </c>
      <c r="H142" s="55">
        <v>0.886697868388726</v>
      </c>
      <c r="I142" s="55">
        <v>1.41986955434567E-4</v>
      </c>
      <c r="J142" s="55">
        <v>6.8303601237510402E-4</v>
      </c>
      <c r="K142" s="55">
        <v>0.88061914697829402</v>
      </c>
      <c r="L142" s="55">
        <v>0.628771068951954</v>
      </c>
    </row>
    <row r="143" spans="1:12" ht="15.5" x14ac:dyDescent="0.35">
      <c r="A143" s="118"/>
      <c r="B143" s="60" t="s">
        <v>368</v>
      </c>
      <c r="C143" s="67">
        <v>3.7174721189591098E-3</v>
      </c>
      <c r="D143" s="56">
        <v>3.4364666981577699E-3</v>
      </c>
      <c r="E143" s="56">
        <v>4.0485829959514196E-3</v>
      </c>
      <c r="F143" s="56">
        <v>4.1322314049586804E-3</v>
      </c>
      <c r="G143" s="56">
        <v>5.2219321148825101E-3</v>
      </c>
      <c r="H143" s="56">
        <v>4.8076923076923097E-3</v>
      </c>
      <c r="I143" s="66">
        <v>7.0589798528410304E-3</v>
      </c>
      <c r="J143" s="66">
        <v>5.8940006252967197E-3</v>
      </c>
      <c r="K143" s="56">
        <v>4.7058823529411804E-3</v>
      </c>
      <c r="L143" s="56">
        <v>5.0031269543464596E-3</v>
      </c>
    </row>
  </sheetData>
  <mergeCells count="48">
    <mergeCell ref="A3:B3"/>
    <mergeCell ref="A53:B53"/>
    <mergeCell ref="A129:A131"/>
    <mergeCell ref="A132:A134"/>
    <mergeCell ref="A135:A137"/>
    <mergeCell ref="A78:A80"/>
    <mergeCell ref="A81:A83"/>
    <mergeCell ref="A84:A86"/>
    <mergeCell ref="A87:A89"/>
    <mergeCell ref="A90:A92"/>
    <mergeCell ref="A40:A42"/>
    <mergeCell ref="A43:A45"/>
    <mergeCell ref="A46:A48"/>
    <mergeCell ref="A54:A56"/>
    <mergeCell ref="A57:A59"/>
    <mergeCell ref="A60:A62"/>
    <mergeCell ref="A138:A140"/>
    <mergeCell ref="A141:A143"/>
    <mergeCell ref="A49:A51"/>
    <mergeCell ref="A111:A113"/>
    <mergeCell ref="A114:A116"/>
    <mergeCell ref="A117:A119"/>
    <mergeCell ref="A120:A122"/>
    <mergeCell ref="A123:A125"/>
    <mergeCell ref="A126:A128"/>
    <mergeCell ref="A93:A95"/>
    <mergeCell ref="A96:A98"/>
    <mergeCell ref="A99:A101"/>
    <mergeCell ref="A102:A104"/>
    <mergeCell ref="A105:A107"/>
    <mergeCell ref="A108:A110"/>
    <mergeCell ref="A75:A77"/>
    <mergeCell ref="A63:A65"/>
    <mergeCell ref="A66:A68"/>
    <mergeCell ref="A69:A71"/>
    <mergeCell ref="A72:A74"/>
    <mergeCell ref="A22:A24"/>
    <mergeCell ref="A25:A27"/>
    <mergeCell ref="A28:A30"/>
    <mergeCell ref="A31:A33"/>
    <mergeCell ref="A34:A36"/>
    <mergeCell ref="A37:A39"/>
    <mergeCell ref="A19:A21"/>
    <mergeCell ref="A4:A6"/>
    <mergeCell ref="A7:A9"/>
    <mergeCell ref="A10:A12"/>
    <mergeCell ref="A13:A15"/>
    <mergeCell ref="A16:A18"/>
  </mergeCells>
  <conditionalFormatting sqref="C4:K5 C7:K8 C10:K11 C13:K14 C22:K23 C25:K26 C28:K29 C31:K32 C34:K35 C37:K38 C40:K41 C43:K44 C46:K47 C54:L55 C57:L58 C60:L61 C63:L64 C66:L67 C69:L70 C72:L73 C75:L76 C78:L79 C81:L82 C84:L85 C87:L88 C90:L91 C93:L94 C96:L97 C99:L100 C102:L103 C105:L106 C108:L109 C111:L112 C114:L115 C117:L118 C120:L121 C123:L124 C126:L127 C129:L130 C132:L133 C135:L136 C138:L139 C141:L142 C19:K20 C17:H17 D18 K17:K18 H18 C16:K16 C15 H15:K15 F15">
    <cfRule type="cellIs" dxfId="58" priority="75" operator="lessThan">
      <formula>0.05</formula>
    </cfRule>
  </conditionalFormatting>
  <conditionalFormatting sqref="D6:F6 C24:D24 C39 E39:K39 G24:H24 H6:K6">
    <cfRule type="cellIs" dxfId="57" priority="69" operator="greaterThan">
      <formula>1</formula>
    </cfRule>
    <cfRule type="cellIs" dxfId="56" priority="70" operator="lessThan">
      <formula>1</formula>
    </cfRule>
  </conditionalFormatting>
  <conditionalFormatting sqref="C9:F9 H9:K9">
    <cfRule type="cellIs" dxfId="55" priority="67" operator="greaterThan">
      <formula>1</formula>
    </cfRule>
    <cfRule type="cellIs" dxfId="54" priority="68" operator="lessThan">
      <formula>1</formula>
    </cfRule>
  </conditionalFormatting>
  <conditionalFormatting sqref="D12:E12 D30 C33 E36 G30 G36 H27:J27 E27:F27 I12:K12 G12">
    <cfRule type="cellIs" dxfId="53" priority="64" operator="lessThan">
      <formula>1</formula>
    </cfRule>
    <cfRule type="cellIs" dxfId="52" priority="65" operator="greaterThan">
      <formula>1</formula>
    </cfRule>
  </conditionalFormatting>
  <conditionalFormatting sqref="C15 D18 D21:F21 I21:J21 K18 H18 H15:K15 F15">
    <cfRule type="cellIs" dxfId="51" priority="62" operator="lessThan">
      <formula>1</formula>
    </cfRule>
    <cfRule type="cellIs" dxfId="50" priority="63" operator="greaterThan">
      <formula>1</formula>
    </cfRule>
  </conditionalFormatting>
  <conditionalFormatting sqref="C45:K45">
    <cfRule type="cellIs" dxfId="49" priority="47" operator="lessThan">
      <formula>53</formula>
    </cfRule>
    <cfRule type="cellIs" dxfId="48" priority="48" operator="greaterThan">
      <formula>53</formula>
    </cfRule>
    <cfRule type="cellIs" dxfId="47" priority="49" operator="greaterThan">
      <formula>53</formula>
    </cfRule>
  </conditionalFormatting>
  <conditionalFormatting sqref="D48:E48 K48">
    <cfRule type="cellIs" dxfId="46" priority="45" operator="greaterThan">
      <formula>126</formula>
    </cfRule>
    <cfRule type="cellIs" dxfId="45" priority="46" operator="lessThan">
      <formula>126</formula>
    </cfRule>
  </conditionalFormatting>
  <conditionalFormatting sqref="C42:J42">
    <cfRule type="cellIs" dxfId="44" priority="43" operator="lessThan">
      <formula>256</formula>
    </cfRule>
    <cfRule type="cellIs" dxfId="43" priority="44" operator="greaterThan">
      <formula>252</formula>
    </cfRule>
  </conditionalFormatting>
  <conditionalFormatting sqref="L4:L5">
    <cfRule type="cellIs" dxfId="42" priority="41" operator="lessThan">
      <formula>0.05</formula>
    </cfRule>
  </conditionalFormatting>
  <conditionalFormatting sqref="L7:L8">
    <cfRule type="cellIs" dxfId="41" priority="40" operator="lessThan">
      <formula>0.05</formula>
    </cfRule>
  </conditionalFormatting>
  <conditionalFormatting sqref="L10:L11">
    <cfRule type="cellIs" dxfId="40" priority="39" operator="lessThan">
      <formula>0.05</formula>
    </cfRule>
  </conditionalFormatting>
  <conditionalFormatting sqref="L13:L15">
    <cfRule type="cellIs" dxfId="39" priority="38" operator="lessThan">
      <formula>0.05</formula>
    </cfRule>
  </conditionalFormatting>
  <conditionalFormatting sqref="L16:L18">
    <cfRule type="cellIs" dxfId="38" priority="37" operator="lessThan">
      <formula>0.05</formula>
    </cfRule>
  </conditionalFormatting>
  <conditionalFormatting sqref="L6">
    <cfRule type="cellIs" dxfId="37" priority="35" operator="greaterThan">
      <formula>1</formula>
    </cfRule>
    <cfRule type="cellIs" dxfId="36" priority="36" operator="lessThan">
      <formula>1</formula>
    </cfRule>
  </conditionalFormatting>
  <conditionalFormatting sqref="L9">
    <cfRule type="cellIs" dxfId="35" priority="33" operator="greaterThan">
      <formula>1</formula>
    </cfRule>
    <cfRule type="cellIs" dxfId="34" priority="34" operator="lessThan">
      <formula>1</formula>
    </cfRule>
  </conditionalFormatting>
  <conditionalFormatting sqref="L19:L20">
    <cfRule type="cellIs" dxfId="33" priority="32" operator="lessThan">
      <formula>0.05</formula>
    </cfRule>
  </conditionalFormatting>
  <conditionalFormatting sqref="L12">
    <cfRule type="cellIs" dxfId="32" priority="30" operator="lessThan">
      <formula>1</formula>
    </cfRule>
    <cfRule type="cellIs" dxfId="31" priority="31" operator="greaterThan">
      <formula>1</formula>
    </cfRule>
  </conditionalFormatting>
  <conditionalFormatting sqref="L15">
    <cfRule type="cellIs" dxfId="30" priority="28" operator="lessThan">
      <formula>1</formula>
    </cfRule>
    <cfRule type="cellIs" dxfId="29" priority="29" operator="greaterThan">
      <formula>1</formula>
    </cfRule>
  </conditionalFormatting>
  <conditionalFormatting sqref="L18">
    <cfRule type="cellIs" dxfId="28" priority="26" operator="lessThan">
      <formula>1</formula>
    </cfRule>
    <cfRule type="cellIs" dxfId="27" priority="27" operator="greaterThan">
      <formula>1</formula>
    </cfRule>
  </conditionalFormatting>
  <conditionalFormatting sqref="L22:L23 L25:L26 L28:L29 L31:L32 L34:L35">
    <cfRule type="cellIs" dxfId="26" priority="23" operator="lessThan">
      <formula>0.05</formula>
    </cfRule>
  </conditionalFormatting>
  <conditionalFormatting sqref="L24">
    <cfRule type="cellIs" dxfId="25" priority="21" operator="greaterThan">
      <formula>1</formula>
    </cfRule>
    <cfRule type="cellIs" dxfId="24" priority="22" operator="lessThan">
      <formula>1</formula>
    </cfRule>
  </conditionalFormatting>
  <conditionalFormatting sqref="L36">
    <cfRule type="cellIs" dxfId="23" priority="19" operator="lessThan">
      <formula>1</formula>
    </cfRule>
    <cfRule type="cellIs" dxfId="22" priority="20" operator="greaterThan">
      <formula>1</formula>
    </cfRule>
  </conditionalFormatting>
  <conditionalFormatting sqref="L37:L38">
    <cfRule type="cellIs" dxfId="21" priority="18" operator="lessThan">
      <formula>0.05</formula>
    </cfRule>
  </conditionalFormatting>
  <conditionalFormatting sqref="L39">
    <cfRule type="cellIs" dxfId="20" priority="16" operator="greaterThan">
      <formula>1</formula>
    </cfRule>
    <cfRule type="cellIs" dxfId="19" priority="17" operator="lessThan">
      <formula>1</formula>
    </cfRule>
  </conditionalFormatting>
  <conditionalFormatting sqref="L45">
    <cfRule type="cellIs" dxfId="18" priority="13" operator="lessThan">
      <formula>53</formula>
    </cfRule>
    <cfRule type="cellIs" dxfId="17" priority="14" operator="greaterThan">
      <formula>53</formula>
    </cfRule>
    <cfRule type="cellIs" dxfId="16" priority="15" operator="greaterThan">
      <formula>53</formula>
    </cfRule>
  </conditionalFormatting>
  <conditionalFormatting sqref="L48">
    <cfRule type="cellIs" dxfId="15" priority="11" operator="greaterThan">
      <formula>126</formula>
    </cfRule>
    <cfRule type="cellIs" dxfId="14" priority="12" operator="lessThan">
      <formula>126</formula>
    </cfRule>
  </conditionalFormatting>
  <conditionalFormatting sqref="L42">
    <cfRule type="cellIs" dxfId="13" priority="9" operator="lessThan">
      <formula>256</formula>
    </cfRule>
    <cfRule type="cellIs" dxfId="12" priority="10" operator="greaterThan">
      <formula>252</formula>
    </cfRule>
  </conditionalFormatting>
  <conditionalFormatting sqref="L40:L41 L43:L44 L46:L47">
    <cfRule type="cellIs" dxfId="11" priority="8" operator="lessThan">
      <formula>0.05</formula>
    </cfRule>
  </conditionalFormatting>
  <conditionalFormatting sqref="C49:L50">
    <cfRule type="cellIs" dxfId="10" priority="7" operator="lessThan">
      <formula>0.05</formula>
    </cfRule>
  </conditionalFormatting>
  <conditionalFormatting sqref="D51:E51 I51:L51 G51">
    <cfRule type="cellIs" dxfId="9" priority="5" operator="lessThan">
      <formula>1</formula>
    </cfRule>
    <cfRule type="cellIs" dxfId="8" priority="6" operator="greaterThan">
      <formula>1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42"/>
  <sheetViews>
    <sheetView workbookViewId="0">
      <selection activeCell="A2" sqref="A2"/>
    </sheetView>
  </sheetViews>
  <sheetFormatPr defaultRowHeight="14.5" x14ac:dyDescent="0.35"/>
  <cols>
    <col min="1" max="1" width="36.26953125" bestFit="1" customWidth="1"/>
    <col min="2" max="2" width="8.26953125" customWidth="1"/>
    <col min="3" max="3" width="10.81640625" bestFit="1" customWidth="1"/>
    <col min="4" max="4" width="11.54296875" customWidth="1"/>
    <col min="5" max="6" width="10.81640625" customWidth="1"/>
    <col min="7" max="7" width="10.26953125" bestFit="1" customWidth="1"/>
    <col min="8" max="8" width="11.54296875" bestFit="1" customWidth="1"/>
    <col min="10" max="10" width="23.81640625" bestFit="1" customWidth="1"/>
    <col min="11" max="11" width="3" customWidth="1"/>
    <col min="12" max="12" width="10.81640625" bestFit="1" customWidth="1"/>
    <col min="13" max="13" width="8.54296875" customWidth="1"/>
    <col min="14" max="15" width="8.26953125" customWidth="1"/>
    <col min="16" max="16" width="10.26953125" bestFit="1" customWidth="1"/>
    <col min="17" max="17" width="11.54296875" bestFit="1" customWidth="1"/>
    <col min="19" max="19" width="23.81640625" bestFit="1" customWidth="1"/>
    <col min="20" max="20" width="3" customWidth="1"/>
    <col min="21" max="21" width="10.81640625" bestFit="1" customWidth="1"/>
    <col min="22" max="22" width="8.54296875" customWidth="1"/>
    <col min="23" max="24" width="8.26953125" customWidth="1"/>
    <col min="25" max="25" width="10.26953125" bestFit="1" customWidth="1"/>
    <col min="26" max="26" width="11.54296875" bestFit="1" customWidth="1"/>
  </cols>
  <sheetData>
    <row r="1" spans="1:26" x14ac:dyDescent="0.35">
      <c r="A1" s="79" t="s">
        <v>1240</v>
      </c>
    </row>
    <row r="3" spans="1:26" x14ac:dyDescent="0.35">
      <c r="A3" s="120" t="s">
        <v>108</v>
      </c>
      <c r="B3" s="120"/>
      <c r="C3" s="120"/>
      <c r="D3" s="120"/>
      <c r="E3" s="120"/>
      <c r="F3" s="120"/>
      <c r="G3" s="120"/>
      <c r="H3" s="120"/>
      <c r="J3" s="119" t="s">
        <v>131</v>
      </c>
      <c r="K3" s="119"/>
      <c r="L3" s="119"/>
      <c r="M3" s="119"/>
      <c r="N3" s="119"/>
      <c r="O3" s="119"/>
      <c r="P3" s="119"/>
      <c r="Q3" s="119"/>
      <c r="S3" s="130" t="s">
        <v>128</v>
      </c>
      <c r="T3" s="130"/>
      <c r="U3" s="130"/>
      <c r="V3" s="130"/>
      <c r="W3" s="130"/>
      <c r="X3" s="130"/>
      <c r="Y3" s="130"/>
      <c r="Z3" s="130"/>
    </row>
    <row r="4" spans="1:26" x14ac:dyDescent="0.35">
      <c r="A4" s="32" t="s">
        <v>135</v>
      </c>
      <c r="B4" s="1" t="s">
        <v>110</v>
      </c>
      <c r="C4" s="1" t="s">
        <v>111</v>
      </c>
      <c r="D4" s="1" t="s">
        <v>112</v>
      </c>
      <c r="E4" s="1" t="s">
        <v>113</v>
      </c>
      <c r="F4" s="1" t="s">
        <v>5</v>
      </c>
      <c r="G4" s="1" t="s">
        <v>6</v>
      </c>
      <c r="H4" s="1" t="s">
        <v>89</v>
      </c>
      <c r="J4" s="33" t="s">
        <v>135</v>
      </c>
      <c r="K4" s="24" t="s">
        <v>110</v>
      </c>
      <c r="L4" s="24" t="s">
        <v>111</v>
      </c>
      <c r="M4" s="24" t="s">
        <v>112</v>
      </c>
      <c r="N4" s="24" t="s">
        <v>113</v>
      </c>
      <c r="O4" s="24" t="s">
        <v>5</v>
      </c>
      <c r="P4" s="24" t="s">
        <v>6</v>
      </c>
      <c r="Q4" s="24" t="s">
        <v>89</v>
      </c>
      <c r="S4" s="35" t="s">
        <v>135</v>
      </c>
      <c r="T4" s="36" t="s">
        <v>110</v>
      </c>
      <c r="U4" s="36" t="s">
        <v>111</v>
      </c>
      <c r="V4" s="36" t="s">
        <v>112</v>
      </c>
      <c r="W4" s="36" t="s">
        <v>113</v>
      </c>
      <c r="X4" s="36" t="s">
        <v>5</v>
      </c>
      <c r="Y4" s="36" t="s">
        <v>6</v>
      </c>
      <c r="Z4" s="36" t="s">
        <v>89</v>
      </c>
    </row>
    <row r="5" spans="1:26" x14ac:dyDescent="0.35">
      <c r="A5" t="s">
        <v>114</v>
      </c>
      <c r="B5" s="8">
        <v>1</v>
      </c>
      <c r="C5" s="4">
        <v>5.1268108999999997</v>
      </c>
      <c r="D5" s="4">
        <v>16.200015</v>
      </c>
      <c r="E5" s="4">
        <v>2.0737346E-2</v>
      </c>
      <c r="F5" s="4">
        <v>1E-4</v>
      </c>
      <c r="G5" s="4">
        <v>1.25E-4</v>
      </c>
      <c r="H5" s="8" t="s">
        <v>91</v>
      </c>
      <c r="J5" t="s">
        <v>114</v>
      </c>
      <c r="K5" s="8">
        <v>1</v>
      </c>
      <c r="L5" s="4">
        <v>1.1441216999999999</v>
      </c>
      <c r="M5" s="4">
        <v>4.1601090000000003</v>
      </c>
      <c r="N5" s="4">
        <v>2.0081614000000001E-2</v>
      </c>
      <c r="O5" s="4">
        <v>1E-4</v>
      </c>
      <c r="P5" s="4">
        <v>1.4285710000000001E-4</v>
      </c>
      <c r="Q5" s="8" t="s">
        <v>91</v>
      </c>
      <c r="S5" t="s">
        <v>129</v>
      </c>
      <c r="T5" s="8">
        <v>1</v>
      </c>
      <c r="U5" s="4">
        <v>4.1738324000000002</v>
      </c>
      <c r="V5" s="4">
        <v>12.924711</v>
      </c>
      <c r="W5" s="4">
        <v>2.2559178999999999E-2</v>
      </c>
      <c r="X5" s="4">
        <v>1E-4</v>
      </c>
      <c r="Y5" s="4">
        <v>1.25E-4</v>
      </c>
      <c r="Z5" s="8" t="s">
        <v>91</v>
      </c>
    </row>
    <row r="6" spans="1:26" x14ac:dyDescent="0.35">
      <c r="A6" t="s">
        <v>115</v>
      </c>
      <c r="B6" s="8">
        <v>1</v>
      </c>
      <c r="C6" s="4">
        <v>5.8814285000000002</v>
      </c>
      <c r="D6" s="4">
        <v>18.194479000000001</v>
      </c>
      <c r="E6" s="4">
        <v>1.8010867999999999E-2</v>
      </c>
      <c r="F6" s="4">
        <v>1E-4</v>
      </c>
      <c r="G6" s="4">
        <v>1.25E-4</v>
      </c>
      <c r="H6" s="8" t="s">
        <v>91</v>
      </c>
      <c r="J6" t="s">
        <v>115</v>
      </c>
      <c r="K6" s="8">
        <v>1</v>
      </c>
      <c r="L6" s="4">
        <v>2.3246559000000002</v>
      </c>
      <c r="M6" s="4">
        <v>8.0395880000000002</v>
      </c>
      <c r="N6" s="4">
        <v>2.3924527000000001E-2</v>
      </c>
      <c r="O6" s="4">
        <v>1E-4</v>
      </c>
      <c r="P6" s="4">
        <v>1.4285710000000001E-4</v>
      </c>
      <c r="Q6" s="8" t="s">
        <v>91</v>
      </c>
      <c r="S6" t="s">
        <v>118</v>
      </c>
      <c r="T6" s="8">
        <v>1</v>
      </c>
      <c r="U6" s="4">
        <v>0.47243289999999999</v>
      </c>
      <c r="V6" s="4">
        <v>1.3490899999999999</v>
      </c>
      <c r="W6" s="4">
        <v>2.336697E-3</v>
      </c>
      <c r="X6" s="4">
        <v>0.1245</v>
      </c>
      <c r="Y6" s="4">
        <v>0.1245</v>
      </c>
      <c r="Z6" s="8" t="s">
        <v>73</v>
      </c>
    </row>
    <row r="7" spans="1:26" x14ac:dyDescent="0.35">
      <c r="A7" t="s">
        <v>116</v>
      </c>
      <c r="B7" s="8">
        <v>1</v>
      </c>
      <c r="C7" s="4">
        <v>0.74523759999999994</v>
      </c>
      <c r="D7" s="4">
        <v>2.439781</v>
      </c>
      <c r="E7" s="4">
        <v>3.4732949999999999E-3</v>
      </c>
      <c r="F7" s="4">
        <v>4.0000000000000002E-4</v>
      </c>
      <c r="G7" s="4">
        <v>4.4444439999999998E-4</v>
      </c>
      <c r="H7" s="8" t="s">
        <v>91</v>
      </c>
      <c r="J7" t="s">
        <v>116</v>
      </c>
      <c r="K7" s="8">
        <v>1</v>
      </c>
      <c r="L7" s="4">
        <v>0.47321170000000001</v>
      </c>
      <c r="M7" s="4">
        <v>1.694936</v>
      </c>
      <c r="N7" s="4">
        <v>8.0445010000000008E-3</v>
      </c>
      <c r="O7" s="4">
        <v>2.1299999999999999E-2</v>
      </c>
      <c r="P7" s="4">
        <v>2.3666666699999998E-2</v>
      </c>
      <c r="Q7" s="8" t="s">
        <v>132</v>
      </c>
      <c r="S7" t="s">
        <v>119</v>
      </c>
      <c r="T7" s="8">
        <v>1</v>
      </c>
      <c r="U7" s="4">
        <v>2.2418627</v>
      </c>
      <c r="V7" s="4">
        <v>6.7221080000000004</v>
      </c>
      <c r="W7" s="4">
        <v>1.6406504999999998E-2</v>
      </c>
      <c r="X7" s="4">
        <v>1E-4</v>
      </c>
      <c r="Y7" s="4">
        <v>1.25E-4</v>
      </c>
      <c r="Z7" s="8" t="s">
        <v>91</v>
      </c>
    </row>
    <row r="8" spans="1:26" x14ac:dyDescent="0.35">
      <c r="A8" t="s">
        <v>117</v>
      </c>
      <c r="B8" s="8">
        <v>1</v>
      </c>
      <c r="C8" s="4">
        <v>6.1956930000000003</v>
      </c>
      <c r="D8" s="4">
        <v>22.525815999999999</v>
      </c>
      <c r="E8" s="4">
        <v>2.9272334000000001E-2</v>
      </c>
      <c r="F8" s="4">
        <v>1E-4</v>
      </c>
      <c r="G8" s="4">
        <v>1.25E-4</v>
      </c>
      <c r="H8" s="8" t="s">
        <v>91</v>
      </c>
      <c r="J8" t="s">
        <v>117</v>
      </c>
      <c r="K8" s="8">
        <v>1</v>
      </c>
      <c r="L8" s="4">
        <v>1.9482975</v>
      </c>
      <c r="M8" s="4">
        <v>7.8079789999999996</v>
      </c>
      <c r="N8" s="4">
        <v>2.3320769000000002E-2</v>
      </c>
      <c r="O8" s="4">
        <v>1E-4</v>
      </c>
      <c r="P8" s="4">
        <v>1.4285710000000001E-4</v>
      </c>
      <c r="Q8" s="8" t="s">
        <v>91</v>
      </c>
      <c r="S8" t="s">
        <v>120</v>
      </c>
      <c r="T8" s="8">
        <v>1</v>
      </c>
      <c r="U8" s="4">
        <v>6.8556575999999998</v>
      </c>
      <c r="V8" s="4">
        <v>21.825323999999998</v>
      </c>
      <c r="W8" s="4">
        <v>6.1683895000000002E-2</v>
      </c>
      <c r="X8" s="4">
        <v>1E-4</v>
      </c>
      <c r="Y8" s="4">
        <v>1.25E-4</v>
      </c>
      <c r="Z8" s="8" t="s">
        <v>91</v>
      </c>
    </row>
    <row r="9" spans="1:26" x14ac:dyDescent="0.35">
      <c r="A9" t="s">
        <v>118</v>
      </c>
      <c r="B9" s="8">
        <v>1</v>
      </c>
      <c r="C9" s="4">
        <v>0.53734249999999995</v>
      </c>
      <c r="D9" s="4">
        <v>1.5548390000000001</v>
      </c>
      <c r="E9" s="4">
        <v>1.9135179999999999E-3</v>
      </c>
      <c r="F9" s="4">
        <v>5.8999999999999997E-2</v>
      </c>
      <c r="G9" s="4">
        <v>5.8999999999999997E-2</v>
      </c>
      <c r="H9" s="8" t="s">
        <v>73</v>
      </c>
      <c r="J9" t="s">
        <v>118</v>
      </c>
      <c r="K9" s="8">
        <v>1</v>
      </c>
      <c r="L9" s="4">
        <v>0.36593039999999999</v>
      </c>
      <c r="M9" s="4">
        <v>1.202223</v>
      </c>
      <c r="N9" s="4">
        <v>5.1332690000000002E-3</v>
      </c>
      <c r="O9" s="4">
        <v>0.2152</v>
      </c>
      <c r="P9" s="4">
        <v>0.2152</v>
      </c>
      <c r="Q9" s="8" t="s">
        <v>73</v>
      </c>
      <c r="S9" t="s">
        <v>115</v>
      </c>
      <c r="T9" s="8">
        <v>1</v>
      </c>
      <c r="U9" s="4">
        <v>4.6013916000000004</v>
      </c>
      <c r="V9" s="4">
        <v>13.937448</v>
      </c>
      <c r="W9" s="4">
        <v>2.0619434999999998E-2</v>
      </c>
      <c r="X9" s="4">
        <v>1E-4</v>
      </c>
      <c r="Y9" s="4">
        <v>1.25E-4</v>
      </c>
      <c r="Z9" s="8" t="s">
        <v>91</v>
      </c>
    </row>
    <row r="10" spans="1:26" x14ac:dyDescent="0.35">
      <c r="A10" t="s">
        <v>119</v>
      </c>
      <c r="B10" s="8">
        <v>1</v>
      </c>
      <c r="C10" s="4">
        <v>2.2901989999999999</v>
      </c>
      <c r="D10" s="4">
        <v>6.8537210000000002</v>
      </c>
      <c r="E10" s="4">
        <v>1.3033512000000001E-2</v>
      </c>
      <c r="F10" s="4">
        <v>1E-4</v>
      </c>
      <c r="G10" s="4">
        <v>1.25E-4</v>
      </c>
      <c r="H10" s="8" t="s">
        <v>91</v>
      </c>
      <c r="J10" t="s">
        <v>119</v>
      </c>
      <c r="K10" s="8">
        <v>1</v>
      </c>
      <c r="L10" s="4">
        <v>0.57148869999999996</v>
      </c>
      <c r="M10" s="4">
        <v>1.8922589999999999</v>
      </c>
      <c r="N10" s="4">
        <v>1.6327746000000001E-2</v>
      </c>
      <c r="O10" s="4">
        <v>1.09E-2</v>
      </c>
      <c r="P10" s="4">
        <v>1.3625E-2</v>
      </c>
      <c r="Q10" s="8" t="s">
        <v>132</v>
      </c>
      <c r="S10" t="s">
        <v>116</v>
      </c>
      <c r="T10" s="8">
        <v>1</v>
      </c>
      <c r="U10" s="4">
        <v>0.61439560000000004</v>
      </c>
      <c r="V10" s="4">
        <v>1.9863489999999999</v>
      </c>
      <c r="W10" s="4">
        <v>4.0456299999999997E-3</v>
      </c>
      <c r="X10" s="4">
        <v>5.5999999999999999E-3</v>
      </c>
      <c r="Y10" s="4">
        <v>6.2222220000000003E-3</v>
      </c>
      <c r="Z10" s="8" t="s">
        <v>75</v>
      </c>
    </row>
    <row r="11" spans="1:26" x14ac:dyDescent="0.35">
      <c r="A11" t="s">
        <v>120</v>
      </c>
      <c r="B11" s="8">
        <v>1</v>
      </c>
      <c r="C11" s="4">
        <v>13.5663041</v>
      </c>
      <c r="D11" s="4">
        <v>46.516697999999998</v>
      </c>
      <c r="E11" s="4">
        <v>7.5943558999999994E-2</v>
      </c>
      <c r="F11" s="4">
        <v>1E-4</v>
      </c>
      <c r="G11" s="4">
        <v>1.25E-4</v>
      </c>
      <c r="H11" s="8" t="s">
        <v>91</v>
      </c>
      <c r="J11" t="s">
        <v>133</v>
      </c>
      <c r="K11" s="8">
        <v>1</v>
      </c>
      <c r="L11" s="4">
        <v>2.8263786</v>
      </c>
      <c r="M11" s="4">
        <v>11.369476000000001</v>
      </c>
      <c r="N11" s="4">
        <v>4.6716935000000001E-2</v>
      </c>
      <c r="O11" s="4">
        <v>1E-4</v>
      </c>
      <c r="P11" s="4">
        <v>1.4285710000000001E-4</v>
      </c>
      <c r="Q11" s="8" t="s">
        <v>91</v>
      </c>
      <c r="S11" t="s">
        <v>117</v>
      </c>
      <c r="T11" s="8">
        <v>1</v>
      </c>
      <c r="U11" s="4">
        <v>3.0846499000000001</v>
      </c>
      <c r="V11" s="4">
        <v>10.644159</v>
      </c>
      <c r="W11" s="4">
        <v>2.4832157000000001E-2</v>
      </c>
      <c r="X11" s="4">
        <v>1E-4</v>
      </c>
      <c r="Y11" s="4">
        <v>1.25E-4</v>
      </c>
      <c r="Z11" s="8" t="s">
        <v>91</v>
      </c>
    </row>
    <row r="12" spans="1:26" x14ac:dyDescent="0.35">
      <c r="A12" t="s">
        <v>121</v>
      </c>
      <c r="B12" s="8">
        <v>1</v>
      </c>
      <c r="C12" s="4">
        <v>2.5380044000000002</v>
      </c>
      <c r="D12" s="4">
        <v>7.5134699999999999</v>
      </c>
      <c r="E12" s="4">
        <v>9.9712489999999997E-3</v>
      </c>
      <c r="F12" s="4">
        <v>1E-4</v>
      </c>
      <c r="G12" s="4">
        <v>1.25E-4</v>
      </c>
      <c r="H12" s="8" t="s">
        <v>91</v>
      </c>
      <c r="J12" t="s">
        <v>121</v>
      </c>
      <c r="K12" s="8">
        <v>1</v>
      </c>
      <c r="L12" s="4">
        <v>1.0503681</v>
      </c>
      <c r="M12" s="4">
        <v>3.4181949999999999</v>
      </c>
      <c r="N12" s="4">
        <v>1.4100405999999999E-2</v>
      </c>
      <c r="O12" s="4">
        <v>1E-4</v>
      </c>
      <c r="P12" s="4">
        <v>1.4285710000000001E-4</v>
      </c>
      <c r="Q12" s="8" t="s">
        <v>91</v>
      </c>
      <c r="S12" t="s">
        <v>121</v>
      </c>
      <c r="T12" s="8">
        <v>1</v>
      </c>
      <c r="U12" s="4">
        <v>2.6224516000000002</v>
      </c>
      <c r="V12" s="4">
        <v>7.6944379999999999</v>
      </c>
      <c r="W12" s="4">
        <v>1.5007843999999999E-2</v>
      </c>
      <c r="X12" s="4">
        <v>1E-4</v>
      </c>
      <c r="Y12" s="4">
        <v>1.25E-4</v>
      </c>
      <c r="Z12" s="8" t="s">
        <v>91</v>
      </c>
    </row>
    <row r="13" spans="1:26" x14ac:dyDescent="0.35">
      <c r="A13" t="s">
        <v>122</v>
      </c>
      <c r="B13" s="8">
        <v>1</v>
      </c>
      <c r="C13" s="4">
        <v>15.021879200000001</v>
      </c>
      <c r="D13" s="4">
        <v>48.893521999999997</v>
      </c>
      <c r="E13" s="4">
        <v>5.8075660000000001E-2</v>
      </c>
      <c r="F13" s="4">
        <v>1E-4</v>
      </c>
      <c r="G13" s="4">
        <v>1.25E-4</v>
      </c>
      <c r="H13" s="8" t="s">
        <v>91</v>
      </c>
      <c r="J13" t="s">
        <v>122</v>
      </c>
      <c r="K13" s="8">
        <v>1</v>
      </c>
      <c r="L13" s="4">
        <v>6.0558097000000002</v>
      </c>
      <c r="M13" s="4">
        <v>22.360306000000001</v>
      </c>
      <c r="N13" s="4">
        <v>5.8942134E-2</v>
      </c>
      <c r="O13" s="4">
        <v>1E-4</v>
      </c>
      <c r="P13" s="4">
        <v>1.4285710000000001E-4</v>
      </c>
      <c r="Q13" s="8" t="s">
        <v>91</v>
      </c>
      <c r="S13" t="s">
        <v>122</v>
      </c>
      <c r="T13" s="8">
        <v>1</v>
      </c>
      <c r="U13" s="4">
        <v>7.2763716000000001</v>
      </c>
      <c r="V13" s="4">
        <v>22.239127</v>
      </c>
      <c r="W13" s="4">
        <v>4.8744454999999999E-2</v>
      </c>
      <c r="X13" s="4">
        <v>1E-4</v>
      </c>
      <c r="Y13" s="4">
        <v>1.25E-4</v>
      </c>
      <c r="Z13" s="8" t="s">
        <v>91</v>
      </c>
    </row>
    <row r="14" spans="1:26" x14ac:dyDescent="0.35">
      <c r="A14" t="s">
        <v>123</v>
      </c>
      <c r="B14" s="8">
        <v>1</v>
      </c>
      <c r="C14" s="4">
        <v>6.0666377999999996</v>
      </c>
      <c r="D14" s="4">
        <v>22.219667999999999</v>
      </c>
      <c r="E14" s="4">
        <v>4.2467188000000003E-2</v>
      </c>
      <c r="F14" s="4">
        <v>1E-4</v>
      </c>
      <c r="G14" s="4">
        <v>1.25E-4</v>
      </c>
      <c r="H14" s="8" t="s">
        <v>91</v>
      </c>
      <c r="J14" t="s">
        <v>134</v>
      </c>
      <c r="K14" s="8">
        <v>1</v>
      </c>
      <c r="L14" s="4">
        <v>1.7204356999999999</v>
      </c>
      <c r="M14" s="4">
        <v>6.802257</v>
      </c>
      <c r="N14" s="4">
        <v>2.7786742999999999E-2</v>
      </c>
      <c r="O14" s="4">
        <v>1E-4</v>
      </c>
      <c r="P14" s="4">
        <v>1.4285710000000001E-4</v>
      </c>
      <c r="Q14" s="8" t="s">
        <v>91</v>
      </c>
      <c r="S14" t="s">
        <v>123</v>
      </c>
      <c r="T14" s="8">
        <v>1</v>
      </c>
      <c r="U14" s="4">
        <v>3.1562402999999999</v>
      </c>
      <c r="V14" s="4">
        <v>11.028565</v>
      </c>
      <c r="W14" s="4">
        <v>4.0541937E-2</v>
      </c>
      <c r="X14" s="4">
        <v>1E-4</v>
      </c>
      <c r="Y14" s="4">
        <v>1.25E-4</v>
      </c>
      <c r="Z14" s="8" t="s">
        <v>91</v>
      </c>
    </row>
    <row r="15" spans="1:26" x14ac:dyDescent="0.35">
      <c r="A15" t="s">
        <v>124</v>
      </c>
      <c r="B15" s="8">
        <v>1</v>
      </c>
      <c r="C15" s="4">
        <v>7.8461600000000002</v>
      </c>
      <c r="D15" s="4">
        <v>23.964099999999998</v>
      </c>
      <c r="E15" s="4">
        <v>1.5591839999999999E-2</v>
      </c>
      <c r="F15" s="4">
        <v>1E-4</v>
      </c>
      <c r="G15" s="4">
        <v>1E-4</v>
      </c>
      <c r="H15" s="8" t="s">
        <v>77</v>
      </c>
      <c r="J15" t="s">
        <v>124</v>
      </c>
      <c r="K15" s="8">
        <v>1</v>
      </c>
      <c r="L15" s="4">
        <v>2.539679</v>
      </c>
      <c r="M15" s="4">
        <v>8.6666270000000001</v>
      </c>
      <c r="N15" s="4">
        <v>1.9145720000000001E-2</v>
      </c>
      <c r="O15" s="4">
        <v>1E-4</v>
      </c>
      <c r="P15" s="4">
        <v>1E-4</v>
      </c>
      <c r="Q15" s="8" t="s">
        <v>77</v>
      </c>
      <c r="S15" t="s">
        <v>130</v>
      </c>
      <c r="T15" s="8">
        <v>1</v>
      </c>
      <c r="U15" s="4">
        <v>6.5963240000000001</v>
      </c>
      <c r="V15" s="4">
        <v>19.879539999999999</v>
      </c>
      <c r="W15" s="4">
        <v>1.829047E-2</v>
      </c>
      <c r="X15" s="4">
        <v>1E-4</v>
      </c>
      <c r="Y15" s="4">
        <v>1E-4</v>
      </c>
      <c r="Z15" s="8" t="s">
        <v>77</v>
      </c>
    </row>
    <row r="16" spans="1:26" x14ac:dyDescent="0.35">
      <c r="A16" t="s">
        <v>125</v>
      </c>
      <c r="B16" s="8">
        <v>1</v>
      </c>
      <c r="C16" s="4">
        <v>7.663411</v>
      </c>
      <c r="D16" s="4">
        <v>26.802029999999998</v>
      </c>
      <c r="E16" s="4">
        <v>2.6753820000000001E-2</v>
      </c>
      <c r="F16" s="4">
        <v>1E-4</v>
      </c>
      <c r="G16" s="4">
        <v>1E-4</v>
      </c>
      <c r="H16" s="8" t="s">
        <v>77</v>
      </c>
      <c r="J16" t="s">
        <v>125</v>
      </c>
      <c r="K16" s="8">
        <v>1</v>
      </c>
      <c r="L16" s="4">
        <v>2.4851009999999998</v>
      </c>
      <c r="M16" s="4">
        <v>9.5900300000000005</v>
      </c>
      <c r="N16" s="4">
        <v>2.41204E-2</v>
      </c>
      <c r="O16" s="4">
        <v>1E-4</v>
      </c>
      <c r="P16" s="4">
        <v>1E-4</v>
      </c>
      <c r="Q16" s="8" t="s">
        <v>77</v>
      </c>
      <c r="S16" t="s">
        <v>126</v>
      </c>
      <c r="T16" s="8">
        <v>1</v>
      </c>
      <c r="U16" s="4">
        <v>8.036994</v>
      </c>
      <c r="V16" s="4">
        <v>24.06061</v>
      </c>
      <c r="W16" s="4">
        <v>3.456683E-2</v>
      </c>
      <c r="X16" s="4">
        <v>1E-4</v>
      </c>
      <c r="Y16" s="4">
        <v>1E-4</v>
      </c>
      <c r="Z16" s="8" t="s">
        <v>77</v>
      </c>
    </row>
    <row r="17" spans="1:26" x14ac:dyDescent="0.35">
      <c r="A17" t="s">
        <v>126</v>
      </c>
      <c r="B17" s="8">
        <v>1</v>
      </c>
      <c r="C17" s="4">
        <v>17.923057</v>
      </c>
      <c r="D17" s="4">
        <v>56.413739999999997</v>
      </c>
      <c r="E17" s="4">
        <v>4.9381179999999997E-2</v>
      </c>
      <c r="F17" s="4">
        <v>1E-4</v>
      </c>
      <c r="G17" s="4">
        <v>1E-4</v>
      </c>
      <c r="H17" s="8" t="s">
        <v>77</v>
      </c>
      <c r="J17" t="s">
        <v>126</v>
      </c>
      <c r="K17" s="8">
        <v>1</v>
      </c>
      <c r="L17" s="4">
        <v>6.6905960000000002</v>
      </c>
      <c r="M17" s="4">
        <v>24.392790999999999</v>
      </c>
      <c r="N17" s="4">
        <v>5.5896410000000001E-2</v>
      </c>
      <c r="O17" s="4">
        <v>1E-4</v>
      </c>
      <c r="P17" s="4">
        <v>1E-4</v>
      </c>
      <c r="Q17" s="8" t="s">
        <v>77</v>
      </c>
      <c r="S17" t="s">
        <v>125</v>
      </c>
      <c r="T17" s="8">
        <v>1</v>
      </c>
      <c r="U17" s="4">
        <v>3.5207190000000002</v>
      </c>
      <c r="V17" s="4">
        <v>11.826320000000001</v>
      </c>
      <c r="W17" s="4">
        <v>1.9815349999999999E-2</v>
      </c>
      <c r="X17" s="4">
        <v>1E-4</v>
      </c>
      <c r="Y17" s="4">
        <v>1E-4</v>
      </c>
      <c r="Z17" s="8" t="s">
        <v>77</v>
      </c>
    </row>
    <row r="18" spans="1:26" x14ac:dyDescent="0.35">
      <c r="A18" s="14" t="s">
        <v>127</v>
      </c>
      <c r="B18" s="8">
        <v>1</v>
      </c>
      <c r="C18" s="4">
        <v>15.26981</v>
      </c>
      <c r="D18" s="4">
        <v>48.234090000000002</v>
      </c>
      <c r="E18" s="4">
        <v>2.626794E-2</v>
      </c>
      <c r="F18" s="4">
        <v>1E-4</v>
      </c>
      <c r="G18" s="4">
        <v>1E-4</v>
      </c>
      <c r="H18" s="8" t="s">
        <v>77</v>
      </c>
    </row>
    <row r="20" spans="1:26" x14ac:dyDescent="0.35">
      <c r="A20" s="119" t="s">
        <v>108</v>
      </c>
      <c r="B20" s="119"/>
      <c r="C20" s="119"/>
      <c r="D20" s="119"/>
      <c r="E20" s="119"/>
      <c r="F20" s="119"/>
      <c r="G20" s="119"/>
      <c r="H20" s="119"/>
    </row>
    <row r="21" spans="1:26" x14ac:dyDescent="0.35">
      <c r="A21" s="39" t="s">
        <v>92</v>
      </c>
      <c r="B21" s="24" t="s">
        <v>62</v>
      </c>
      <c r="C21" s="24" t="s">
        <v>93</v>
      </c>
      <c r="D21" s="24" t="s">
        <v>94</v>
      </c>
      <c r="E21" s="24" t="s">
        <v>95</v>
      </c>
      <c r="F21" s="24" t="s">
        <v>96</v>
      </c>
      <c r="G21" s="24" t="s">
        <v>136</v>
      </c>
      <c r="H21" s="24" t="s">
        <v>137</v>
      </c>
    </row>
    <row r="22" spans="1:26" x14ac:dyDescent="0.35">
      <c r="A22" t="s">
        <v>63</v>
      </c>
      <c r="B22" s="8">
        <v>0.1721</v>
      </c>
      <c r="C22" s="8">
        <v>9.3899999999999997E-2</v>
      </c>
      <c r="D22" s="8">
        <v>0.21</v>
      </c>
      <c r="E22" s="8">
        <v>9.3520000000000006E-2</v>
      </c>
      <c r="F22" s="8">
        <v>0.1171</v>
      </c>
      <c r="G22" s="8">
        <v>0.11119999999999999</v>
      </c>
      <c r="H22" s="8">
        <v>0.2213</v>
      </c>
    </row>
    <row r="23" spans="1:26" x14ac:dyDescent="0.35">
      <c r="A23" t="s">
        <v>64</v>
      </c>
      <c r="B23" s="8">
        <v>0.31680000000000003</v>
      </c>
      <c r="C23" s="8">
        <v>0.47939999999999999</v>
      </c>
      <c r="D23" s="8">
        <v>0.41110000000000002</v>
      </c>
      <c r="E23" s="8">
        <v>0.38940999999999998</v>
      </c>
      <c r="F23" s="8">
        <v>0.37119999999999997</v>
      </c>
      <c r="G23" s="8">
        <v>0.47420000000000001</v>
      </c>
      <c r="H23" s="8">
        <v>0.52180000000000004</v>
      </c>
    </row>
    <row r="24" spans="1:26" x14ac:dyDescent="0.35">
      <c r="A24" t="s">
        <v>65</v>
      </c>
      <c r="B24" s="8">
        <v>0.3926</v>
      </c>
      <c r="C24" s="8">
        <v>0.62729999999999997</v>
      </c>
      <c r="D24" s="8">
        <v>0.58240000000000003</v>
      </c>
      <c r="E24" s="8">
        <v>0.49674000000000001</v>
      </c>
      <c r="F24" s="8">
        <v>0.52669999999999995</v>
      </c>
      <c r="G24" s="8">
        <v>0.64890000000000003</v>
      </c>
      <c r="H24" s="8">
        <v>0.73699999999999999</v>
      </c>
    </row>
    <row r="25" spans="1:26" x14ac:dyDescent="0.35">
      <c r="A25" t="s">
        <v>66</v>
      </c>
      <c r="B25" s="8">
        <v>0.43020000000000003</v>
      </c>
      <c r="C25" s="8">
        <v>0.62090000000000001</v>
      </c>
      <c r="D25" s="8">
        <v>0.57969999999999999</v>
      </c>
      <c r="E25" s="8">
        <v>0.53603999999999996</v>
      </c>
      <c r="F25" s="8">
        <v>0.55220000000000002</v>
      </c>
      <c r="G25" s="8">
        <v>0.63590000000000002</v>
      </c>
      <c r="H25" s="8">
        <v>0.68379999999999996</v>
      </c>
    </row>
    <row r="26" spans="1:26" x14ac:dyDescent="0.35">
      <c r="A26" t="s">
        <v>67</v>
      </c>
      <c r="B26" s="8">
        <v>0.48849999999999999</v>
      </c>
      <c r="C26" s="8">
        <v>0.78180000000000005</v>
      </c>
      <c r="D26" s="8">
        <v>0.73619999999999997</v>
      </c>
      <c r="E26" s="8">
        <v>0.68294999999999995</v>
      </c>
      <c r="F26" s="8">
        <v>0.72489999999999999</v>
      </c>
      <c r="G26" s="8">
        <v>0.80600000000000005</v>
      </c>
      <c r="H26" s="8">
        <v>0.84319999999999995</v>
      </c>
    </row>
    <row r="27" spans="1:26" x14ac:dyDescent="0.35">
      <c r="A27" t="s">
        <v>68</v>
      </c>
      <c r="B27" s="8">
        <v>0.97889999999999999</v>
      </c>
      <c r="C27" s="8">
        <v>0.99060000000000004</v>
      </c>
      <c r="D27" s="8">
        <v>0.96599999999999997</v>
      </c>
      <c r="E27" s="8">
        <v>0.98748000000000002</v>
      </c>
      <c r="F27" s="8">
        <v>0.99309999999999998</v>
      </c>
      <c r="G27" s="8">
        <v>0.98309999999999997</v>
      </c>
      <c r="H27" s="8">
        <v>0.97989999999999999</v>
      </c>
    </row>
    <row r="28" spans="1:26" x14ac:dyDescent="0.35">
      <c r="A28" t="s">
        <v>69</v>
      </c>
      <c r="B28" s="8">
        <v>143</v>
      </c>
      <c r="C28" s="8">
        <v>136</v>
      </c>
      <c r="D28" s="8">
        <v>200</v>
      </c>
      <c r="E28" s="8">
        <v>371</v>
      </c>
      <c r="F28" s="8">
        <v>386</v>
      </c>
      <c r="G28" s="8">
        <v>186</v>
      </c>
      <c r="H28" s="8">
        <v>171</v>
      </c>
    </row>
    <row r="29" spans="1:26" x14ac:dyDescent="0.35">
      <c r="B29" s="8"/>
      <c r="C29" s="8"/>
      <c r="D29" s="8"/>
      <c r="E29" s="8"/>
      <c r="F29" s="8"/>
      <c r="G29" s="8"/>
      <c r="H29" s="8"/>
    </row>
    <row r="30" spans="1:26" x14ac:dyDescent="0.35">
      <c r="A30" s="119" t="s">
        <v>70</v>
      </c>
      <c r="B30" s="119"/>
      <c r="C30" s="119"/>
      <c r="D30" s="119"/>
    </row>
    <row r="31" spans="1:26" x14ac:dyDescent="0.35">
      <c r="A31" s="33" t="s">
        <v>71</v>
      </c>
      <c r="B31" s="24" t="s">
        <v>5</v>
      </c>
      <c r="C31" s="24" t="s">
        <v>88</v>
      </c>
      <c r="D31" s="24" t="s">
        <v>89</v>
      </c>
    </row>
    <row r="32" spans="1:26" x14ac:dyDescent="0.35">
      <c r="A32" t="s">
        <v>97</v>
      </c>
      <c r="B32" s="4">
        <v>8.1000000000000003E-2</v>
      </c>
      <c r="C32" s="4">
        <v>9.9000000000000005E-2</v>
      </c>
      <c r="D32" s="8" t="s">
        <v>73</v>
      </c>
    </row>
    <row r="33" spans="1:4" x14ac:dyDescent="0.35">
      <c r="A33" t="s">
        <v>98</v>
      </c>
      <c r="B33" s="4">
        <v>2.9999999999999999E-7</v>
      </c>
      <c r="C33" s="4">
        <v>6.6000000000000003E-7</v>
      </c>
      <c r="D33" s="8" t="s">
        <v>75</v>
      </c>
    </row>
    <row r="34" spans="1:4" x14ac:dyDescent="0.35">
      <c r="A34" t="s">
        <v>99</v>
      </c>
      <c r="B34" s="4">
        <v>5.8999999999999999E-9</v>
      </c>
      <c r="C34" s="4">
        <v>2.1633329999999999E-8</v>
      </c>
      <c r="D34" s="8" t="s">
        <v>75</v>
      </c>
    </row>
    <row r="35" spans="1:4" x14ac:dyDescent="0.35">
      <c r="A35" t="s">
        <v>100</v>
      </c>
      <c r="B35" s="4">
        <v>3.3999999999999998E-9</v>
      </c>
      <c r="C35" s="4">
        <v>1.8699999999999999E-8</v>
      </c>
      <c r="D35" s="8" t="s">
        <v>75</v>
      </c>
    </row>
    <row r="36" spans="1:4" x14ac:dyDescent="0.35">
      <c r="A36" t="s">
        <v>101</v>
      </c>
      <c r="B36" s="4">
        <v>1.5E-5</v>
      </c>
      <c r="C36" s="4">
        <v>2.7500000000000001E-5</v>
      </c>
      <c r="D36" s="8" t="s">
        <v>75</v>
      </c>
    </row>
    <row r="37" spans="1:4" x14ac:dyDescent="0.35">
      <c r="A37" t="s">
        <v>102</v>
      </c>
      <c r="B37" s="4">
        <v>4.8000000000000001E-2</v>
      </c>
      <c r="C37" s="4">
        <v>6.6000000000000003E-2</v>
      </c>
      <c r="D37" s="8" t="s">
        <v>73</v>
      </c>
    </row>
    <row r="38" spans="1:4" x14ac:dyDescent="0.35">
      <c r="A38" t="s">
        <v>103</v>
      </c>
      <c r="B38" s="4">
        <v>1.2E-10</v>
      </c>
      <c r="C38" s="4">
        <v>1.32E-9</v>
      </c>
      <c r="D38" s="8" t="s">
        <v>75</v>
      </c>
    </row>
    <row r="39" spans="1:4" x14ac:dyDescent="0.35">
      <c r="A39" t="s">
        <v>104</v>
      </c>
      <c r="B39" s="4">
        <v>2.9999999999999997E-8</v>
      </c>
      <c r="C39" s="4">
        <v>8.2500000000000004E-8</v>
      </c>
      <c r="D39" s="8" t="s">
        <v>75</v>
      </c>
    </row>
    <row r="40" spans="1:4" x14ac:dyDescent="0.35">
      <c r="A40" t="s">
        <v>105</v>
      </c>
      <c r="B40" s="4">
        <v>0.46</v>
      </c>
      <c r="C40" s="4">
        <v>0.48</v>
      </c>
      <c r="D40" s="8" t="s">
        <v>73</v>
      </c>
    </row>
    <row r="41" spans="1:4" x14ac:dyDescent="0.35">
      <c r="A41" t="s">
        <v>106</v>
      </c>
      <c r="B41" s="4">
        <v>2.4E-2</v>
      </c>
      <c r="C41" s="4">
        <v>3.7714289999999998E-2</v>
      </c>
      <c r="D41" s="8" t="s">
        <v>75</v>
      </c>
    </row>
    <row r="42" spans="1:4" x14ac:dyDescent="0.35">
      <c r="A42" t="s">
        <v>107</v>
      </c>
      <c r="B42" s="4">
        <v>0.48</v>
      </c>
      <c r="C42" s="4">
        <v>0.48</v>
      </c>
      <c r="D42" s="8" t="s">
        <v>73</v>
      </c>
    </row>
  </sheetData>
  <mergeCells count="5">
    <mergeCell ref="A3:H3"/>
    <mergeCell ref="J3:Q3"/>
    <mergeCell ref="S3:Z3"/>
    <mergeCell ref="A20:H20"/>
    <mergeCell ref="A30:D30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28"/>
  <sheetViews>
    <sheetView workbookViewId="0"/>
  </sheetViews>
  <sheetFormatPr defaultRowHeight="14.5" x14ac:dyDescent="0.35"/>
  <cols>
    <col min="1" max="1" width="26.453125" bestFit="1" customWidth="1"/>
    <col min="2" max="2" width="10.1796875" bestFit="1" customWidth="1"/>
    <col min="3" max="3" width="11.26953125" bestFit="1" customWidth="1"/>
    <col min="4" max="4" width="7.81640625" customWidth="1"/>
  </cols>
  <sheetData>
    <row r="1" spans="1:5" x14ac:dyDescent="0.35">
      <c r="A1" t="s">
        <v>1241</v>
      </c>
    </row>
    <row r="3" spans="1:5" x14ac:dyDescent="0.35">
      <c r="A3" s="33"/>
      <c r="B3" s="33" t="s">
        <v>336</v>
      </c>
      <c r="C3" s="33" t="s">
        <v>337</v>
      </c>
      <c r="D3" s="41" t="s">
        <v>338</v>
      </c>
      <c r="E3" s="28"/>
    </row>
    <row r="4" spans="1:5" x14ac:dyDescent="0.35">
      <c r="A4" s="28" t="s">
        <v>339</v>
      </c>
      <c r="B4" s="46">
        <v>39</v>
      </c>
      <c r="C4" s="46">
        <f>131-B4</f>
        <v>92</v>
      </c>
      <c r="D4" s="47">
        <f t="shared" ref="D4:D10" si="0">B4*100/(B4+C4)</f>
        <v>29.770992366412212</v>
      </c>
      <c r="E4" s="28"/>
    </row>
    <row r="5" spans="1:5" x14ac:dyDescent="0.35">
      <c r="A5" s="28" t="s">
        <v>340</v>
      </c>
      <c r="B5" s="46">
        <v>105</v>
      </c>
      <c r="C5" s="46">
        <f>258-B5</f>
        <v>153</v>
      </c>
      <c r="D5" s="47">
        <f t="shared" si="0"/>
        <v>40.697674418604649</v>
      </c>
      <c r="E5" s="28"/>
    </row>
    <row r="6" spans="1:5" x14ac:dyDescent="0.35">
      <c r="A6" s="28" t="s">
        <v>341</v>
      </c>
      <c r="B6" s="46">
        <v>21</v>
      </c>
      <c r="C6" s="46">
        <f>113-B6</f>
        <v>92</v>
      </c>
      <c r="D6" s="47">
        <f t="shared" si="0"/>
        <v>18.584070796460178</v>
      </c>
      <c r="E6" s="28"/>
    </row>
    <row r="7" spans="1:5" x14ac:dyDescent="0.35">
      <c r="A7" s="28" t="s">
        <v>342</v>
      </c>
      <c r="B7" s="46">
        <v>29</v>
      </c>
      <c r="C7" s="46">
        <f>87-B7</f>
        <v>58</v>
      </c>
      <c r="D7" s="47">
        <f t="shared" si="0"/>
        <v>33.333333333333336</v>
      </c>
      <c r="E7" s="28"/>
    </row>
    <row r="8" spans="1:5" x14ac:dyDescent="0.35">
      <c r="A8" s="28" t="s">
        <v>343</v>
      </c>
      <c r="B8" s="46">
        <v>99</v>
      </c>
      <c r="C8" s="46">
        <f>242-B8</f>
        <v>143</v>
      </c>
      <c r="D8" s="47">
        <f t="shared" si="0"/>
        <v>40.909090909090907</v>
      </c>
      <c r="E8" s="28"/>
    </row>
    <row r="9" spans="1:5" x14ac:dyDescent="0.35">
      <c r="A9" s="28" t="s">
        <v>344</v>
      </c>
      <c r="B9" s="46">
        <v>30</v>
      </c>
      <c r="C9" s="46">
        <f>123-B9</f>
        <v>93</v>
      </c>
      <c r="D9" s="47">
        <f t="shared" si="0"/>
        <v>24.390243902439025</v>
      </c>
      <c r="E9" s="28"/>
    </row>
    <row r="10" spans="1:5" x14ac:dyDescent="0.35">
      <c r="A10" s="28" t="s">
        <v>345</v>
      </c>
      <c r="B10" s="46">
        <v>57</v>
      </c>
      <c r="C10" s="46">
        <f>114-57</f>
        <v>57</v>
      </c>
      <c r="D10" s="47">
        <f t="shared" si="0"/>
        <v>50</v>
      </c>
      <c r="E10" s="28"/>
    </row>
    <row r="11" spans="1:5" x14ac:dyDescent="0.35">
      <c r="A11" s="28"/>
      <c r="B11" s="28"/>
      <c r="C11" s="28"/>
      <c r="D11" s="28"/>
      <c r="E11" s="28"/>
    </row>
    <row r="12" spans="1:5" x14ac:dyDescent="0.35">
      <c r="A12" s="33" t="s">
        <v>109</v>
      </c>
      <c r="B12" s="24" t="s">
        <v>346</v>
      </c>
      <c r="C12" s="24" t="s">
        <v>347</v>
      </c>
      <c r="D12" s="28"/>
      <c r="E12" s="28"/>
    </row>
    <row r="13" spans="1:5" x14ac:dyDescent="0.35">
      <c r="A13" s="28" t="s">
        <v>348</v>
      </c>
      <c r="B13" s="42">
        <v>3.5610000000000003E-2</v>
      </c>
      <c r="C13" s="43">
        <v>0.61846140000000005</v>
      </c>
      <c r="D13" s="28"/>
      <c r="E13" s="28"/>
    </row>
    <row r="14" spans="1:5" x14ac:dyDescent="0.35">
      <c r="A14" s="28" t="s">
        <v>349</v>
      </c>
      <c r="B14" s="42">
        <v>1.5969999999999999E-3</v>
      </c>
      <c r="C14" s="43">
        <v>0.42544979999999999</v>
      </c>
      <c r="D14" s="28"/>
      <c r="E14" s="28"/>
    </row>
    <row r="15" spans="1:5" x14ac:dyDescent="0.35">
      <c r="A15" s="28" t="s">
        <v>350</v>
      </c>
      <c r="B15" s="42">
        <v>0.1123</v>
      </c>
      <c r="C15" s="43">
        <v>0.68699560000000004</v>
      </c>
      <c r="D15" s="28"/>
      <c r="E15" s="28"/>
    </row>
    <row r="16" spans="1:5" x14ac:dyDescent="0.35">
      <c r="A16" s="28" t="s">
        <v>351</v>
      </c>
      <c r="B16" s="44">
        <v>7.4529999999999998E-7</v>
      </c>
      <c r="C16" s="43">
        <v>0.22984209999999999</v>
      </c>
      <c r="D16" s="28"/>
      <c r="E16" s="28"/>
    </row>
    <row r="17" spans="1:5" x14ac:dyDescent="0.35">
      <c r="A17" s="28" t="s">
        <v>352</v>
      </c>
      <c r="B17" s="42">
        <v>5.2549999999999999E-2</v>
      </c>
      <c r="C17" s="43">
        <v>1.8525020000000001</v>
      </c>
      <c r="D17" s="28"/>
      <c r="E17" s="28"/>
    </row>
    <row r="18" spans="1:5" x14ac:dyDescent="0.35">
      <c r="A18" s="28" t="s">
        <v>353</v>
      </c>
      <c r="B18" s="44">
        <v>2.747E-5</v>
      </c>
      <c r="C18" s="43">
        <v>2.998176</v>
      </c>
      <c r="D18" s="28"/>
      <c r="E18" s="28"/>
    </row>
    <row r="19" spans="1:5" x14ac:dyDescent="0.35">
      <c r="A19" s="28"/>
      <c r="B19" s="45"/>
      <c r="C19" s="45"/>
      <c r="D19" s="28"/>
      <c r="E19" s="28"/>
    </row>
    <row r="20" spans="1:5" x14ac:dyDescent="0.35">
      <c r="A20" s="33" t="s">
        <v>109</v>
      </c>
      <c r="B20" s="24" t="s">
        <v>346</v>
      </c>
      <c r="C20" s="24" t="s">
        <v>347</v>
      </c>
      <c r="D20" s="28"/>
      <c r="E20" s="28"/>
    </row>
    <row r="21" spans="1:5" x14ac:dyDescent="0.35">
      <c r="A21" s="28" t="s">
        <v>354</v>
      </c>
      <c r="B21" s="42">
        <v>0.249</v>
      </c>
      <c r="C21" s="43">
        <v>0.72292849999999997</v>
      </c>
      <c r="D21" s="28"/>
      <c r="E21" s="28"/>
    </row>
    <row r="22" spans="1:5" x14ac:dyDescent="0.35">
      <c r="A22" s="28" t="s">
        <v>355</v>
      </c>
      <c r="B22" s="42">
        <v>2.147E-2</v>
      </c>
      <c r="C22" s="43">
        <v>0.50174059999999998</v>
      </c>
      <c r="D22" s="28"/>
      <c r="E22" s="28"/>
    </row>
    <row r="23" spans="1:5" x14ac:dyDescent="0.35">
      <c r="A23" s="28" t="s">
        <v>356</v>
      </c>
      <c r="B23" s="42">
        <v>0.11070000000000001</v>
      </c>
      <c r="C23" s="43">
        <v>0.69304840000000001</v>
      </c>
      <c r="D23" s="28"/>
      <c r="E23" s="28"/>
    </row>
    <row r="24" spans="1:5" x14ac:dyDescent="0.35">
      <c r="A24" s="28" t="s">
        <v>357</v>
      </c>
      <c r="B24" s="44">
        <v>5.0170000000000002E-5</v>
      </c>
      <c r="C24" s="43">
        <v>0.32421220000000001</v>
      </c>
      <c r="D24" s="28"/>
      <c r="E24" s="28"/>
    </row>
    <row r="25" spans="1:5" x14ac:dyDescent="0.35">
      <c r="A25" s="28" t="s">
        <v>358</v>
      </c>
      <c r="B25" s="42">
        <v>0.16420000000000001</v>
      </c>
      <c r="C25" s="43">
        <v>1.546651</v>
      </c>
      <c r="D25" s="28"/>
      <c r="E25" s="28"/>
    </row>
    <row r="26" spans="1:5" x14ac:dyDescent="0.35">
      <c r="A26" s="28" t="s">
        <v>359</v>
      </c>
      <c r="B26" s="42">
        <v>1.7799999999999999E-3</v>
      </c>
      <c r="C26" s="43">
        <v>2.141804</v>
      </c>
      <c r="D26" s="28"/>
      <c r="E26" s="28"/>
    </row>
    <row r="27" spans="1:5" x14ac:dyDescent="0.35">
      <c r="A27" s="28"/>
      <c r="B27" s="28"/>
      <c r="C27" s="28"/>
      <c r="D27" s="28"/>
      <c r="E27" s="28"/>
    </row>
    <row r="28" spans="1:5" x14ac:dyDescent="0.35">
      <c r="A28" s="28"/>
      <c r="B28" s="28"/>
      <c r="C28" s="28"/>
      <c r="D28" s="28"/>
      <c r="E28" s="28"/>
    </row>
  </sheetData>
  <conditionalFormatting sqref="B13:B18 B21:B26">
    <cfRule type="cellIs" dxfId="7" priority="1" operator="lessThan">
      <formula>0.05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71"/>
  <sheetViews>
    <sheetView topLeftCell="C1" workbookViewId="0">
      <selection activeCell="N4" sqref="N4:N71"/>
    </sheetView>
  </sheetViews>
  <sheetFormatPr defaultRowHeight="14.5" x14ac:dyDescent="0.35"/>
  <cols>
    <col min="1" max="1" width="41.7265625" bestFit="1" customWidth="1"/>
    <col min="2" max="2" width="12.1796875" bestFit="1" customWidth="1"/>
    <col min="3" max="3" width="7.54296875" customWidth="1"/>
    <col min="4" max="4" width="16" bestFit="1" customWidth="1"/>
    <col min="5" max="10" width="12" bestFit="1" customWidth="1"/>
    <col min="11" max="11" width="12.7265625" bestFit="1" customWidth="1"/>
    <col min="12" max="14" width="12" bestFit="1" customWidth="1"/>
    <col min="15" max="15" width="21.26953125" customWidth="1"/>
  </cols>
  <sheetData>
    <row r="1" spans="1:15" x14ac:dyDescent="0.35">
      <c r="A1" t="s">
        <v>1242</v>
      </c>
    </row>
    <row r="2" spans="1:15" x14ac:dyDescent="0.35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</row>
    <row r="3" spans="1:15" x14ac:dyDescent="0.35">
      <c r="A3" s="33" t="s">
        <v>138</v>
      </c>
      <c r="B3" s="68" t="s">
        <v>374</v>
      </c>
      <c r="C3" s="68" t="s">
        <v>375</v>
      </c>
      <c r="D3" s="68" t="s">
        <v>376</v>
      </c>
      <c r="E3" s="68" t="s">
        <v>377</v>
      </c>
      <c r="F3" s="68" t="s">
        <v>143</v>
      </c>
      <c r="G3" s="68" t="s">
        <v>144</v>
      </c>
      <c r="H3" s="68" t="s">
        <v>145</v>
      </c>
      <c r="I3" s="68" t="s">
        <v>146</v>
      </c>
      <c r="J3" s="68" t="s">
        <v>147</v>
      </c>
      <c r="K3" s="68" t="s">
        <v>148</v>
      </c>
      <c r="L3" s="68" t="s">
        <v>149</v>
      </c>
      <c r="M3" s="68" t="s">
        <v>150</v>
      </c>
      <c r="N3" s="68" t="s">
        <v>151</v>
      </c>
      <c r="O3" s="69"/>
    </row>
    <row r="4" spans="1:15" x14ac:dyDescent="0.35">
      <c r="A4" s="15" t="s">
        <v>265</v>
      </c>
      <c r="B4" s="8">
        <v>162</v>
      </c>
      <c r="C4" s="8">
        <v>104</v>
      </c>
      <c r="D4" s="2">
        <v>0.80559369918729995</v>
      </c>
      <c r="E4" s="2">
        <v>0.281888210917972</v>
      </c>
      <c r="F4" s="2">
        <v>0.84422133006857103</v>
      </c>
      <c r="G4" s="2">
        <v>0.37691609154581901</v>
      </c>
      <c r="H4" s="2">
        <v>1.81564928390803</v>
      </c>
      <c r="I4" s="2">
        <v>0.72042489789005704</v>
      </c>
      <c r="J4" s="2">
        <v>0.837025459398275</v>
      </c>
      <c r="K4" s="2">
        <v>-1.38319517990771</v>
      </c>
      <c r="L4" s="2">
        <v>0.17589837725082899</v>
      </c>
      <c r="M4" s="4">
        <v>3.7747582837255299E-15</v>
      </c>
      <c r="N4" s="4">
        <v>7.5872641502883198E-13</v>
      </c>
      <c r="O4" s="63" t="str">
        <f>IF(K4&lt;0,"Increased in Manitoba", "Decreased in Manitoba")</f>
        <v>Increased in Manitoba</v>
      </c>
    </row>
    <row r="5" spans="1:15" x14ac:dyDescent="0.35">
      <c r="A5" s="15" t="s">
        <v>187</v>
      </c>
      <c r="B5" s="8">
        <v>112</v>
      </c>
      <c r="C5" s="8">
        <v>71</v>
      </c>
      <c r="D5" s="2">
        <v>0.28962725011194301</v>
      </c>
      <c r="E5" s="2">
        <v>4.9544540154401802E-2</v>
      </c>
      <c r="F5" s="2">
        <v>0.98064618472572895</v>
      </c>
      <c r="G5" s="2">
        <v>0.59320703323984803</v>
      </c>
      <c r="H5" s="2">
        <v>1.61539258037608</v>
      </c>
      <c r="I5" s="2">
        <v>1</v>
      </c>
      <c r="J5" s="2">
        <v>1</v>
      </c>
      <c r="K5" s="2">
        <v>-1.6166437792127999</v>
      </c>
      <c r="L5" s="2">
        <v>0.25819491199291</v>
      </c>
      <c r="M5" s="4">
        <v>3.8170555605176999E-10</v>
      </c>
      <c r="N5" s="4">
        <v>3.83614083832029E-8</v>
      </c>
      <c r="O5" s="63" t="str">
        <f>IF(K5&lt;0,"Increased in Manitoba", "Decreased in Manitoba")</f>
        <v>Increased in Manitoba</v>
      </c>
    </row>
    <row r="6" spans="1:15" x14ac:dyDescent="0.35">
      <c r="A6" s="15" t="s">
        <v>160</v>
      </c>
      <c r="B6" s="8">
        <v>135</v>
      </c>
      <c r="C6" s="8">
        <v>60</v>
      </c>
      <c r="D6" s="2">
        <v>0.42335919856670301</v>
      </c>
      <c r="E6" s="2">
        <v>5.10756007353372E-2</v>
      </c>
      <c r="F6" s="2">
        <v>2.5066337157681202</v>
      </c>
      <c r="G6" s="2">
        <v>1.5035531703866101</v>
      </c>
      <c r="H6" s="2">
        <v>4.2030338151811204</v>
      </c>
      <c r="I6" s="2">
        <v>2.1159852830232801E-4</v>
      </c>
      <c r="J6" s="2">
        <v>3.5442753490639899E-3</v>
      </c>
      <c r="K6" s="2">
        <v>-1.85264288135281</v>
      </c>
      <c r="L6" s="2">
        <v>0.30353443490194998</v>
      </c>
      <c r="M6" s="4">
        <v>1.0372680492309899E-9</v>
      </c>
      <c r="N6" s="4">
        <v>5.6068926967967097E-8</v>
      </c>
      <c r="O6" s="63" t="str">
        <f>IF(K6&lt;0,"Increased in Manitoba", "Decreased in Manitoba")</f>
        <v>Increased in Manitoba</v>
      </c>
    </row>
    <row r="7" spans="1:15" x14ac:dyDescent="0.35">
      <c r="A7" s="15" t="s">
        <v>260</v>
      </c>
      <c r="B7" s="8">
        <v>71</v>
      </c>
      <c r="C7" s="8">
        <v>74</v>
      </c>
      <c r="D7" s="2">
        <v>0.14431101916021499</v>
      </c>
      <c r="E7" s="2">
        <v>0.302864723409836</v>
      </c>
      <c r="F7" s="2">
        <v>0.36004834870036601</v>
      </c>
      <c r="G7" s="2">
        <v>0.21588814915014801</v>
      </c>
      <c r="H7" s="2">
        <v>0.59460739262505402</v>
      </c>
      <c r="I7" s="2">
        <v>3.2277133690328599E-5</v>
      </c>
      <c r="J7" s="2">
        <v>1.08128397862601E-3</v>
      </c>
      <c r="K7" s="2">
        <v>1.32577717444773</v>
      </c>
      <c r="L7" s="2">
        <v>0.218784817765796</v>
      </c>
      <c r="M7" s="4">
        <v>1.36349265211777E-9</v>
      </c>
      <c r="N7" s="4">
        <v>5.6068926967967097E-8</v>
      </c>
      <c r="O7" s="63" t="str">
        <f>IF(K7&lt;0,"Increased in Manitoba", "Decreased in Manitoba")</f>
        <v>Decreased in Manitoba</v>
      </c>
    </row>
    <row r="8" spans="1:15" x14ac:dyDescent="0.35">
      <c r="A8" s="15" t="s">
        <v>215</v>
      </c>
      <c r="B8" s="8">
        <v>118</v>
      </c>
      <c r="C8" s="8">
        <v>100</v>
      </c>
      <c r="D8" s="2">
        <v>0.209794102760443</v>
      </c>
      <c r="E8" s="2">
        <v>0.89878151729539901</v>
      </c>
      <c r="F8" s="2">
        <v>0.29612830445827198</v>
      </c>
      <c r="G8" s="2">
        <v>0.15279043023207201</v>
      </c>
      <c r="H8" s="2">
        <v>0.54942858032455</v>
      </c>
      <c r="I8" s="2">
        <v>2.4242615792489601E-5</v>
      </c>
      <c r="J8" s="2">
        <v>1.08128397862601E-3</v>
      </c>
      <c r="K8" s="2">
        <v>1.56963300231061</v>
      </c>
      <c r="L8" s="2">
        <v>0.25918281961857598</v>
      </c>
      <c r="M8" s="4">
        <v>1.3947494270638601E-9</v>
      </c>
      <c r="N8" s="4">
        <v>5.6068926967967097E-8</v>
      </c>
      <c r="O8" s="63" t="str">
        <f>IF(K8&lt;0,"Increased in Manitoba", "Decreased in Manitoba")</f>
        <v>Decreased in Manitoba</v>
      </c>
    </row>
    <row r="9" spans="1:15" x14ac:dyDescent="0.35">
      <c r="A9" s="15" t="s">
        <v>190</v>
      </c>
      <c r="B9" s="8">
        <v>63</v>
      </c>
      <c r="C9" s="8">
        <v>25</v>
      </c>
      <c r="D9" s="2">
        <v>3.3704627990206001E-2</v>
      </c>
      <c r="E9" s="2">
        <v>5.6361857720270796E-3</v>
      </c>
      <c r="F9" s="2">
        <v>1.88102063600043</v>
      </c>
      <c r="G9" s="2">
        <v>1.07225903148863</v>
      </c>
      <c r="H9" s="2">
        <v>3.3705309172256999</v>
      </c>
      <c r="I9" s="2">
        <v>1.99446149691366E-2</v>
      </c>
      <c r="J9" s="2">
        <v>6.79469086236687E-2</v>
      </c>
      <c r="K9" s="2">
        <v>-2.0333797345946101</v>
      </c>
      <c r="L9" s="2">
        <v>0.35528208400577099</v>
      </c>
      <c r="M9" s="4">
        <v>1.04485307073077E-8</v>
      </c>
      <c r="N9" s="4">
        <v>3.5002577869480699E-7</v>
      </c>
      <c r="O9" s="63" t="str">
        <f>IF(K9&lt;0,"Increased in Manitoba", "Decreased in Manitoba")</f>
        <v>Increased in Manitoba</v>
      </c>
    </row>
    <row r="10" spans="1:15" x14ac:dyDescent="0.35">
      <c r="A10" s="15" t="s">
        <v>194</v>
      </c>
      <c r="B10" s="8">
        <v>116</v>
      </c>
      <c r="C10" s="8">
        <v>50</v>
      </c>
      <c r="D10" s="2">
        <v>3.8683025996699101E-2</v>
      </c>
      <c r="E10" s="2">
        <v>5.51354986685847E-3</v>
      </c>
      <c r="F10" s="2">
        <v>2.2145545705662202</v>
      </c>
      <c r="G10" s="2">
        <v>1.3490853096266999</v>
      </c>
      <c r="H10" s="2">
        <v>3.65794712932479</v>
      </c>
      <c r="I10" s="2">
        <v>9.2128444330189505E-4</v>
      </c>
      <c r="J10" s="2">
        <v>7.4071269241472301E-3</v>
      </c>
      <c r="K10" s="2">
        <v>-1.4477024367547799</v>
      </c>
      <c r="L10" s="2">
        <v>0.26476669934576202</v>
      </c>
      <c r="M10" s="4">
        <v>4.5554807481806801E-8</v>
      </c>
      <c r="N10" s="4">
        <v>1.30807375769188E-6</v>
      </c>
      <c r="O10" s="63" t="str">
        <f>IF(K10&lt;0,"Increased in Manitoba", "Decreased in Manitoba")</f>
        <v>Increased in Manitoba</v>
      </c>
    </row>
    <row r="11" spans="1:15" x14ac:dyDescent="0.35">
      <c r="A11" s="15" t="s">
        <v>218</v>
      </c>
      <c r="B11" s="8">
        <v>92</v>
      </c>
      <c r="C11" s="8">
        <v>54</v>
      </c>
      <c r="D11" s="2">
        <v>4.2028499026451303E-2</v>
      </c>
      <c r="E11" s="2">
        <v>1.4075258712453799E-2</v>
      </c>
      <c r="F11" s="2">
        <v>1.1413420571477599</v>
      </c>
      <c r="G11" s="2">
        <v>0.69986952920663104</v>
      </c>
      <c r="H11" s="2">
        <v>1.8646076111907499</v>
      </c>
      <c r="I11" s="2">
        <v>0.63695591831070797</v>
      </c>
      <c r="J11" s="2">
        <v>0.76207225940745404</v>
      </c>
      <c r="K11" s="2">
        <v>-1.1212601306939101</v>
      </c>
      <c r="L11" s="2">
        <v>0.214029600206079</v>
      </c>
      <c r="M11" s="4">
        <v>1.6161646199108799E-7</v>
      </c>
      <c r="N11" s="4">
        <v>4.0606136075260799E-6</v>
      </c>
      <c r="O11" s="63" t="str">
        <f>IF(K11&lt;0,"Increased in Manitoba", "Decreased in Manitoba")</f>
        <v>Increased in Manitoba</v>
      </c>
    </row>
    <row r="12" spans="1:15" x14ac:dyDescent="0.35">
      <c r="A12" s="15" t="s">
        <v>282</v>
      </c>
      <c r="B12" s="8">
        <v>65</v>
      </c>
      <c r="C12" s="8">
        <v>23</v>
      </c>
      <c r="D12" s="2">
        <v>0.17828258176310499</v>
      </c>
      <c r="E12" s="2">
        <v>2.2283236559212299E-2</v>
      </c>
      <c r="F12" s="2">
        <v>2.1899681600974699</v>
      </c>
      <c r="G12" s="2">
        <v>1.2363175490197</v>
      </c>
      <c r="H12" s="2">
        <v>3.9790052862885199</v>
      </c>
      <c r="I12" s="2">
        <v>4.3304423927223801E-3</v>
      </c>
      <c r="J12" s="2">
        <v>1.9782248203118202E-2</v>
      </c>
      <c r="K12" s="2">
        <v>-2.45876031338894</v>
      </c>
      <c r="L12" s="2">
        <v>0.47137936118019302</v>
      </c>
      <c r="M12" s="4">
        <v>1.82732841302879E-7</v>
      </c>
      <c r="N12" s="4">
        <v>4.0810334557643103E-6</v>
      </c>
      <c r="O12" s="63" t="str">
        <f>IF(K12&lt;0,"Increased in Manitoba", "Decreased in Manitoba")</f>
        <v>Increased in Manitoba</v>
      </c>
    </row>
    <row r="13" spans="1:15" x14ac:dyDescent="0.35">
      <c r="A13" s="15" t="s">
        <v>159</v>
      </c>
      <c r="B13" s="8">
        <v>116</v>
      </c>
      <c r="C13" s="8">
        <v>52</v>
      </c>
      <c r="D13" s="2">
        <v>0.43366588173231801</v>
      </c>
      <c r="E13" s="2">
        <v>6.6906269837433502E-2</v>
      </c>
      <c r="F13" s="2">
        <v>2.06632870938832</v>
      </c>
      <c r="G13" s="2">
        <v>1.25999010450513</v>
      </c>
      <c r="H13" s="2">
        <v>3.40665859547775</v>
      </c>
      <c r="I13" s="2">
        <v>2.9414701362736099E-3</v>
      </c>
      <c r="J13" s="2">
        <v>1.6892442782599899E-2</v>
      </c>
      <c r="K13" s="2">
        <v>-1.69341696974043</v>
      </c>
      <c r="L13" s="2">
        <v>0.34203542665456399</v>
      </c>
      <c r="M13" s="4">
        <v>7.3833578073667596E-7</v>
      </c>
      <c r="N13" s="4">
        <v>1.31929260403507E-5</v>
      </c>
      <c r="O13" s="63" t="str">
        <f>IF(K13&lt;0,"Increased in Manitoba", "Decreased in Manitoba")</f>
        <v>Increased in Manitoba</v>
      </c>
    </row>
    <row r="14" spans="1:15" x14ac:dyDescent="0.35">
      <c r="A14" s="15" t="s">
        <v>224</v>
      </c>
      <c r="B14" s="8">
        <v>115</v>
      </c>
      <c r="C14" s="8">
        <v>91</v>
      </c>
      <c r="D14" s="2">
        <v>0.25536499856794698</v>
      </c>
      <c r="E14" s="2">
        <v>0.53103293612603497</v>
      </c>
      <c r="F14" s="2">
        <v>0.463926314829404</v>
      </c>
      <c r="G14" s="2">
        <v>0.26178534505777301</v>
      </c>
      <c r="H14" s="2">
        <v>0.80517805606871296</v>
      </c>
      <c r="I14" s="2">
        <v>3.7379954604679598E-3</v>
      </c>
      <c r="J14" s="2">
        <v>1.8325294818391701E-2</v>
      </c>
      <c r="K14" s="2">
        <v>0.94484351978502101</v>
      </c>
      <c r="L14" s="2">
        <v>0.19132560670026</v>
      </c>
      <c r="M14" s="4">
        <v>7.8763737554332604E-7</v>
      </c>
      <c r="N14" s="4">
        <v>1.31929260403507E-5</v>
      </c>
      <c r="O14" s="63" t="str">
        <f>IF(K14&lt;0,"Increased in Manitoba", "Decreased in Manitoba")</f>
        <v>Decreased in Manitoba</v>
      </c>
    </row>
    <row r="15" spans="1:15" x14ac:dyDescent="0.35">
      <c r="A15" s="15" t="s">
        <v>256</v>
      </c>
      <c r="B15" s="8">
        <v>18</v>
      </c>
      <c r="C15" s="8">
        <v>40</v>
      </c>
      <c r="D15" s="2">
        <v>5.1301363652650103E-2</v>
      </c>
      <c r="E15" s="2">
        <v>0.84291766174431704</v>
      </c>
      <c r="F15" s="2">
        <v>0.20744698091938801</v>
      </c>
      <c r="G15" s="2">
        <v>0.104724275597574</v>
      </c>
      <c r="H15" s="2">
        <v>0.39749294172513899</v>
      </c>
      <c r="I15" s="2">
        <v>3.54914091125978E-7</v>
      </c>
      <c r="J15" s="2">
        <v>3.5668866158160703E-5</v>
      </c>
      <c r="K15" s="2">
        <v>3.09297637538466</v>
      </c>
      <c r="L15" s="2">
        <v>0.62477374640047201</v>
      </c>
      <c r="M15" s="4">
        <v>7.4002394212513401E-7</v>
      </c>
      <c r="N15" s="4">
        <v>1.31929260403507E-5</v>
      </c>
      <c r="O15" s="63" t="str">
        <f>IF(K15&lt;0,"Increased in Manitoba", "Decreased in Manitoba")</f>
        <v>Decreased in Manitoba</v>
      </c>
    </row>
    <row r="16" spans="1:15" x14ac:dyDescent="0.35">
      <c r="A16" s="15" t="s">
        <v>185</v>
      </c>
      <c r="B16" s="8">
        <v>61</v>
      </c>
      <c r="C16" s="8">
        <v>19</v>
      </c>
      <c r="D16" s="2">
        <v>1.2939638288313401E-2</v>
      </c>
      <c r="E16" s="2">
        <v>2.5356068219084E-3</v>
      </c>
      <c r="F16" s="2">
        <v>2.5097495377464201</v>
      </c>
      <c r="G16" s="2">
        <v>1.3716253502798099</v>
      </c>
      <c r="H16" s="2">
        <v>4.7565902427248297</v>
      </c>
      <c r="I16" s="2">
        <v>1.3420519566577601E-3</v>
      </c>
      <c r="J16" s="2">
        <v>9.3018083892486107E-3</v>
      </c>
      <c r="K16" s="2">
        <v>-1.79103987312521</v>
      </c>
      <c r="L16" s="2">
        <v>0.36807530327607701</v>
      </c>
      <c r="M16" s="4">
        <v>1.13902288112477E-6</v>
      </c>
      <c r="N16" s="4">
        <v>1.7611046085083E-5</v>
      </c>
      <c r="O16" s="63" t="str">
        <f>IF(K16&lt;0,"Increased in Manitoba", "Decreased in Manitoba")</f>
        <v>Increased in Manitoba</v>
      </c>
    </row>
    <row r="17" spans="1:15" x14ac:dyDescent="0.35">
      <c r="A17" s="15" t="s">
        <v>319</v>
      </c>
      <c r="B17" s="8">
        <v>34</v>
      </c>
      <c r="C17" s="8">
        <v>43</v>
      </c>
      <c r="D17" s="2">
        <v>7.0453097627681899E-2</v>
      </c>
      <c r="E17" s="2">
        <v>0.84260076255535599</v>
      </c>
      <c r="F17" s="2">
        <v>0.38624034871065799</v>
      </c>
      <c r="G17" s="2">
        <v>0.21902487402642901</v>
      </c>
      <c r="H17" s="2">
        <v>0.67593710330436996</v>
      </c>
      <c r="I17" s="2">
        <v>4.15215165010678E-4</v>
      </c>
      <c r="J17" s="2">
        <v>5.2161405104466504E-3</v>
      </c>
      <c r="K17" s="2">
        <v>2.3809721322307098</v>
      </c>
      <c r="L17" s="2">
        <v>0.49320034278955899</v>
      </c>
      <c r="M17" s="4">
        <v>1.3819089457189899E-6</v>
      </c>
      <c r="N17" s="4">
        <v>1.9840264149251199E-5</v>
      </c>
      <c r="O17" s="63" t="str">
        <f>IF(K17&lt;0,"Increased in Manitoba", "Decreased in Manitoba")</f>
        <v>Decreased in Manitoba</v>
      </c>
    </row>
    <row r="18" spans="1:15" x14ac:dyDescent="0.35">
      <c r="A18" s="15" t="s">
        <v>216</v>
      </c>
      <c r="B18" s="8">
        <v>113</v>
      </c>
      <c r="C18" s="8">
        <v>75</v>
      </c>
      <c r="D18" s="2">
        <v>1.9873842215953399</v>
      </c>
      <c r="E18" s="2">
        <v>0.34922541247838401</v>
      </c>
      <c r="F18" s="2">
        <v>0.86725795363330604</v>
      </c>
      <c r="G18" s="2">
        <v>0.52070625130949</v>
      </c>
      <c r="H18" s="2">
        <v>1.4364501310655899</v>
      </c>
      <c r="I18" s="2">
        <v>0.62699394378270701</v>
      </c>
      <c r="J18" s="2">
        <v>0.75919146205014498</v>
      </c>
      <c r="K18" s="2">
        <v>-1.50221577606046</v>
      </c>
      <c r="L18" s="2">
        <v>0.31279809808665798</v>
      </c>
      <c r="M18" s="4">
        <v>1.5668953701197799E-6</v>
      </c>
      <c r="N18" s="4">
        <v>2.0996397959605099E-5</v>
      </c>
      <c r="O18" s="63" t="str">
        <f>IF(K18&lt;0,"Increased in Manitoba", "Decreased in Manitoba")</f>
        <v>Increased in Manitoba</v>
      </c>
    </row>
    <row r="19" spans="1:15" x14ac:dyDescent="0.35">
      <c r="A19" s="15" t="s">
        <v>204</v>
      </c>
      <c r="B19" s="8">
        <v>46</v>
      </c>
      <c r="C19" s="8">
        <v>18</v>
      </c>
      <c r="D19" s="2">
        <v>1.7753556182777401E-2</v>
      </c>
      <c r="E19" s="2">
        <v>1.9956014153494801E-3</v>
      </c>
      <c r="F19" s="2">
        <v>1.8037489244126099</v>
      </c>
      <c r="G19" s="2">
        <v>0.95854556915769795</v>
      </c>
      <c r="H19" s="2">
        <v>3.5121595322316099</v>
      </c>
      <c r="I19" s="2">
        <v>6.0431810471464197E-2</v>
      </c>
      <c r="J19" s="2">
        <v>0.159826235589004</v>
      </c>
      <c r="K19" s="2">
        <v>-1.91590290003401</v>
      </c>
      <c r="L19" s="2">
        <v>0.40194661769489898</v>
      </c>
      <c r="M19" s="4">
        <v>1.87397409212586E-6</v>
      </c>
      <c r="N19" s="4">
        <v>2.3541799532331201E-5</v>
      </c>
      <c r="O19" s="63" t="str">
        <f>IF(K19&lt;0,"Increased in Manitoba", "Decreased in Manitoba")</f>
        <v>Increased in Manitoba</v>
      </c>
    </row>
    <row r="20" spans="1:15" x14ac:dyDescent="0.35">
      <c r="A20" s="15" t="s">
        <v>263</v>
      </c>
      <c r="B20" s="8">
        <v>168</v>
      </c>
      <c r="C20" s="8">
        <v>110</v>
      </c>
      <c r="D20" s="2">
        <v>1.43253367784269</v>
      </c>
      <c r="E20" s="2">
        <v>0.35683237321928502</v>
      </c>
      <c r="F20" s="2">
        <v>0.59490158994036102</v>
      </c>
      <c r="G20" s="2">
        <v>0.20309529400419499</v>
      </c>
      <c r="H20" s="2">
        <v>1.5538933281376199</v>
      </c>
      <c r="I20" s="2">
        <v>0.29050410408785399</v>
      </c>
      <c r="J20" s="2">
        <v>0.49068340270301303</v>
      </c>
      <c r="K20" s="2">
        <v>-0.98434746337784396</v>
      </c>
      <c r="L20" s="2">
        <v>0.209040364982335</v>
      </c>
      <c r="M20" s="4">
        <v>2.4907306157562199E-6</v>
      </c>
      <c r="N20" s="4">
        <v>2.94492266921765E-5</v>
      </c>
      <c r="O20" s="63" t="str">
        <f>IF(K20&lt;0,"Increased in Manitoba", "Decreased in Manitoba")</f>
        <v>Increased in Manitoba</v>
      </c>
    </row>
    <row r="21" spans="1:15" x14ac:dyDescent="0.35">
      <c r="A21" s="15" t="s">
        <v>196</v>
      </c>
      <c r="B21" s="8">
        <v>85</v>
      </c>
      <c r="C21" s="8">
        <v>61</v>
      </c>
      <c r="D21" s="2">
        <v>4.6650443144580202E-2</v>
      </c>
      <c r="E21" s="2">
        <v>2.1341584935500001E-2</v>
      </c>
      <c r="F21" s="2">
        <v>0.77327068197815596</v>
      </c>
      <c r="G21" s="2">
        <v>0.47325593078440498</v>
      </c>
      <c r="H21" s="2">
        <v>1.2610602559069599</v>
      </c>
      <c r="I21" s="2">
        <v>0.28978524278859102</v>
      </c>
      <c r="J21" s="2">
        <v>0.49068340270301303</v>
      </c>
      <c r="K21" s="2">
        <v>-1.0752077106032001</v>
      </c>
      <c r="L21" s="2">
        <v>0.2297678357498</v>
      </c>
      <c r="M21" s="4">
        <v>2.8751967569018399E-6</v>
      </c>
      <c r="N21" s="4">
        <v>3.1363927465973099E-5</v>
      </c>
      <c r="O21" s="63" t="str">
        <f>IF(K21&lt;0,"Increased in Manitoba", "Decreased in Manitoba")</f>
        <v>Increased in Manitoba</v>
      </c>
    </row>
    <row r="22" spans="1:15" x14ac:dyDescent="0.35">
      <c r="A22" s="15" t="s">
        <v>210</v>
      </c>
      <c r="B22" s="8">
        <v>101</v>
      </c>
      <c r="C22" s="8">
        <v>52</v>
      </c>
      <c r="D22" s="2">
        <v>3.3048450004996503E-2</v>
      </c>
      <c r="E22" s="2">
        <v>1.07605800510963E-2</v>
      </c>
      <c r="F22" s="2">
        <v>1.48331234999457</v>
      </c>
      <c r="G22" s="2">
        <v>0.90882068396627402</v>
      </c>
      <c r="H22" s="2">
        <v>2.43002629621289</v>
      </c>
      <c r="I22" s="2">
        <v>9.9994865440397901E-2</v>
      </c>
      <c r="J22" s="2">
        <v>0.23927342801809501</v>
      </c>
      <c r="K22" s="2">
        <v>-1.06432223007941</v>
      </c>
      <c r="L22" s="2">
        <v>0.227747911133065</v>
      </c>
      <c r="M22" s="4">
        <v>2.96474936245517E-6</v>
      </c>
      <c r="N22" s="4">
        <v>3.1363927465973099E-5</v>
      </c>
      <c r="O22" s="63" t="str">
        <f>IF(K22&lt;0,"Increased in Manitoba", "Decreased in Manitoba")</f>
        <v>Increased in Manitoba</v>
      </c>
    </row>
    <row r="23" spans="1:15" x14ac:dyDescent="0.35">
      <c r="A23" s="15" t="s">
        <v>163</v>
      </c>
      <c r="B23" s="8">
        <v>113</v>
      </c>
      <c r="C23" s="8">
        <v>45</v>
      </c>
      <c r="D23" s="2">
        <v>0.40913154531337997</v>
      </c>
      <c r="E23" s="2">
        <v>6.4390781506198799E-2</v>
      </c>
      <c r="F23" s="2">
        <v>2.4690619826514699</v>
      </c>
      <c r="G23" s="2">
        <v>1.4999686933176899</v>
      </c>
      <c r="H23" s="2">
        <v>4.0982626729569098</v>
      </c>
      <c r="I23" s="2">
        <v>2.3604962417564699E-4</v>
      </c>
      <c r="J23" s="2">
        <v>3.64969034302346E-3</v>
      </c>
      <c r="K23" s="2">
        <v>-1.73507527214497</v>
      </c>
      <c r="L23" s="2">
        <v>0.38662760198777302</v>
      </c>
      <c r="M23" s="4">
        <v>7.1990461485427204E-6</v>
      </c>
      <c r="N23" s="4">
        <v>7.2350413792854294E-5</v>
      </c>
      <c r="O23" s="63" t="str">
        <f>IF(K23&lt;0,"Increased in Manitoba", "Decreased in Manitoba")</f>
        <v>Increased in Manitoba</v>
      </c>
    </row>
    <row r="24" spans="1:15" x14ac:dyDescent="0.35">
      <c r="A24" s="15" t="s">
        <v>323</v>
      </c>
      <c r="B24" s="8">
        <v>43</v>
      </c>
      <c r="C24" s="8">
        <v>15</v>
      </c>
      <c r="D24" s="2">
        <v>1.3036215505300401E-2</v>
      </c>
      <c r="E24" s="2">
        <v>2.66156876104263E-3</v>
      </c>
      <c r="F24" s="2">
        <v>2.04018844438612</v>
      </c>
      <c r="G24" s="2">
        <v>1.04363597463678</v>
      </c>
      <c r="H24" s="2">
        <v>4.1769949493024399</v>
      </c>
      <c r="I24" s="2">
        <v>3.51221719857144E-2</v>
      </c>
      <c r="J24" s="2">
        <v>0.103817008369538</v>
      </c>
      <c r="K24" s="2">
        <v>-1.77478647157659</v>
      </c>
      <c r="L24" s="2">
        <v>0.40009407047530399</v>
      </c>
      <c r="M24" s="4">
        <v>9.1678635232295102E-6</v>
      </c>
      <c r="N24" s="4">
        <v>8.7749550865196804E-5</v>
      </c>
      <c r="O24" s="63" t="str">
        <f>IF(K24&lt;0,"Increased in Manitoba", "Decreased in Manitoba")</f>
        <v>Increased in Manitoba</v>
      </c>
    </row>
    <row r="25" spans="1:15" x14ac:dyDescent="0.35">
      <c r="A25" s="15" t="s">
        <v>214</v>
      </c>
      <c r="B25" s="8">
        <v>182</v>
      </c>
      <c r="C25" s="8">
        <v>113</v>
      </c>
      <c r="D25" s="2">
        <v>5.8015224710815003</v>
      </c>
      <c r="E25" s="2">
        <v>1.5830504590355501</v>
      </c>
      <c r="F25" s="2">
        <v>1.6079349657177799</v>
      </c>
      <c r="G25" s="2">
        <v>0.29336967372463602</v>
      </c>
      <c r="H25" s="2">
        <v>8.8141892810446798</v>
      </c>
      <c r="I25" s="2">
        <v>0.49114301195246102</v>
      </c>
      <c r="J25" s="2">
        <v>0.65377314836056</v>
      </c>
      <c r="K25" s="2">
        <v>-0.93268672313211198</v>
      </c>
      <c r="L25" s="2">
        <v>0.210808366290997</v>
      </c>
      <c r="M25" s="4">
        <v>9.6740041393150699E-6</v>
      </c>
      <c r="N25" s="4">
        <v>8.8385219636469495E-5</v>
      </c>
      <c r="O25" s="63" t="str">
        <f>IF(K25&lt;0,"Increased in Manitoba", "Decreased in Manitoba")</f>
        <v>Increased in Manitoba</v>
      </c>
    </row>
    <row r="26" spans="1:15" x14ac:dyDescent="0.35">
      <c r="A26" s="15" t="s">
        <v>211</v>
      </c>
      <c r="B26" s="8">
        <v>177</v>
      </c>
      <c r="C26" s="8">
        <v>111</v>
      </c>
      <c r="D26" s="2">
        <v>2.38206883640671</v>
      </c>
      <c r="E26" s="2">
        <v>0.78987514397229797</v>
      </c>
      <c r="F26" s="2">
        <v>1.06284671976142</v>
      </c>
      <c r="G26" s="2">
        <v>0.30262618500653798</v>
      </c>
      <c r="H26" s="2">
        <v>3.4494255059357499</v>
      </c>
      <c r="I26" s="2">
        <v>1</v>
      </c>
      <c r="J26" s="2">
        <v>1</v>
      </c>
      <c r="K26" s="2">
        <v>-0.80974249705867196</v>
      </c>
      <c r="L26" s="2">
        <v>0.19084996379448599</v>
      </c>
      <c r="M26" s="4">
        <v>2.2072613464096899E-5</v>
      </c>
      <c r="N26" s="4">
        <v>1.9289544809928199E-4</v>
      </c>
      <c r="O26" s="63" t="str">
        <f>IF(K26&lt;0,"Increased in Manitoba", "Decreased in Manitoba")</f>
        <v>Increased in Manitoba</v>
      </c>
    </row>
    <row r="27" spans="1:15" x14ac:dyDescent="0.35">
      <c r="A27" s="15" t="s">
        <v>311</v>
      </c>
      <c r="B27" s="8">
        <v>89</v>
      </c>
      <c r="C27" s="8">
        <v>62</v>
      </c>
      <c r="D27" s="2">
        <v>3.8357787838333698E-2</v>
      </c>
      <c r="E27" s="2">
        <v>1.9487516633134701E-2</v>
      </c>
      <c r="F27" s="2">
        <v>0.81449323633228299</v>
      </c>
      <c r="G27" s="2">
        <v>0.49861957240447702</v>
      </c>
      <c r="H27" s="2">
        <v>1.3279240529068299</v>
      </c>
      <c r="I27" s="2">
        <v>0.41009019445953798</v>
      </c>
      <c r="J27" s="2">
        <v>0.58047978229835995</v>
      </c>
      <c r="K27" s="2">
        <v>-0.917949686732072</v>
      </c>
      <c r="L27" s="2">
        <v>0.22031856640163699</v>
      </c>
      <c r="M27" s="4">
        <v>3.0935880325433401E-5</v>
      </c>
      <c r="N27" s="4">
        <v>2.5908799772550499E-4</v>
      </c>
      <c r="O27" s="63" t="str">
        <f>IF(K27&lt;0,"Increased in Manitoba", "Decreased in Manitoba")</f>
        <v>Increased in Manitoba</v>
      </c>
    </row>
    <row r="28" spans="1:15" x14ac:dyDescent="0.35">
      <c r="A28" s="15" t="s">
        <v>259</v>
      </c>
      <c r="B28" s="8">
        <v>37</v>
      </c>
      <c r="C28" s="8">
        <v>47</v>
      </c>
      <c r="D28" s="2">
        <v>0.147903327021977</v>
      </c>
      <c r="E28" s="2">
        <v>0.26246508644579702</v>
      </c>
      <c r="F28" s="2">
        <v>0.37114225569332698</v>
      </c>
      <c r="G28" s="2">
        <v>0.213527955951056</v>
      </c>
      <c r="H28" s="2">
        <v>0.64020409569344805</v>
      </c>
      <c r="I28" s="2">
        <v>2.0013957183395001E-4</v>
      </c>
      <c r="J28" s="2">
        <v>3.5442753490639899E-3</v>
      </c>
      <c r="K28" s="2">
        <v>1.70810346366239</v>
      </c>
      <c r="L28" s="2">
        <v>0.41174036547952703</v>
      </c>
      <c r="M28" s="4">
        <v>3.34665967918202E-5</v>
      </c>
      <c r="N28" s="4">
        <v>2.6907143820623401E-4</v>
      </c>
      <c r="O28" s="63" t="str">
        <f>IF(K28&lt;0,"Increased in Manitoba", "Decreased in Manitoba")</f>
        <v>Decreased in Manitoba</v>
      </c>
    </row>
    <row r="29" spans="1:15" x14ac:dyDescent="0.35">
      <c r="A29" s="15" t="s">
        <v>188</v>
      </c>
      <c r="B29" s="8">
        <v>74</v>
      </c>
      <c r="C29" s="8">
        <v>36</v>
      </c>
      <c r="D29" s="2">
        <v>9.7625815678735794E-2</v>
      </c>
      <c r="E29" s="2">
        <v>1.6856456804716601E-2</v>
      </c>
      <c r="F29" s="2">
        <v>1.4846639063188301</v>
      </c>
      <c r="G29" s="2">
        <v>0.88684764082505796</v>
      </c>
      <c r="H29" s="2">
        <v>2.51012705143784</v>
      </c>
      <c r="I29" s="2">
        <v>0.14075410021120199</v>
      </c>
      <c r="J29" s="2">
        <v>0.31089641914782001</v>
      </c>
      <c r="K29" s="2">
        <v>-1.35873076931211</v>
      </c>
      <c r="L29" s="2">
        <v>0.33247156385524801</v>
      </c>
      <c r="M29" s="4">
        <v>4.3744329075057202E-5</v>
      </c>
      <c r="N29" s="4">
        <v>3.3817731323409599E-4</v>
      </c>
      <c r="O29" s="63" t="str">
        <f>IF(K29&lt;0,"Increased in Manitoba", "Decreased in Manitoba")</f>
        <v>Increased in Manitoba</v>
      </c>
    </row>
    <row r="30" spans="1:15" x14ac:dyDescent="0.35">
      <c r="A30" s="15" t="s">
        <v>205</v>
      </c>
      <c r="B30" s="8">
        <v>73</v>
      </c>
      <c r="C30" s="8">
        <v>46</v>
      </c>
      <c r="D30" s="2">
        <v>6.1950156506354499E-2</v>
      </c>
      <c r="E30" s="2">
        <v>2.7090743670473601E-2</v>
      </c>
      <c r="F30" s="2">
        <v>0.99712362590720305</v>
      </c>
      <c r="G30" s="2">
        <v>0.60498648096236196</v>
      </c>
      <c r="H30" s="2">
        <v>1.6490075554560499</v>
      </c>
      <c r="I30" s="2">
        <v>1</v>
      </c>
      <c r="J30" s="2">
        <v>1</v>
      </c>
      <c r="K30" s="2">
        <v>-1.1355779950165401</v>
      </c>
      <c r="L30" s="2">
        <v>0.27857159560864903</v>
      </c>
      <c r="M30" s="4">
        <v>4.57321422391299E-5</v>
      </c>
      <c r="N30" s="4">
        <v>3.4045039222463402E-4</v>
      </c>
      <c r="O30" s="63" t="str">
        <f>IF(K30&lt;0,"Increased in Manitoba", "Decreased in Manitoba")</f>
        <v>Increased in Manitoba</v>
      </c>
    </row>
    <row r="31" spans="1:15" x14ac:dyDescent="0.35">
      <c r="A31" s="15" t="s">
        <v>325</v>
      </c>
      <c r="B31" s="8">
        <v>22</v>
      </c>
      <c r="C31" s="8">
        <v>11</v>
      </c>
      <c r="D31" s="2">
        <v>8.6635161271670091E-3</v>
      </c>
      <c r="E31" s="2">
        <v>1.2817770979269699E-3</v>
      </c>
      <c r="F31" s="2">
        <v>1.2916143503510999</v>
      </c>
      <c r="G31" s="2">
        <v>0.57238545611782599</v>
      </c>
      <c r="H31" s="2">
        <v>3.07775777914329</v>
      </c>
      <c r="I31" s="2">
        <v>0.57347384479587205</v>
      </c>
      <c r="J31" s="2">
        <v>0.70285513904859898</v>
      </c>
      <c r="K31" s="2">
        <v>-2.0538286424072298</v>
      </c>
      <c r="L31" s="2">
        <v>0.51878338299458904</v>
      </c>
      <c r="M31" s="4">
        <v>7.5285358627441595E-5</v>
      </c>
      <c r="N31" s="4">
        <v>5.4044132443270597E-4</v>
      </c>
      <c r="O31" s="63" t="str">
        <f>IF(K31&lt;0,"Increased in Manitoba", "Decreased in Manitoba")</f>
        <v>Increased in Manitoba</v>
      </c>
    </row>
    <row r="32" spans="1:15" x14ac:dyDescent="0.35">
      <c r="A32" s="15" t="s">
        <v>233</v>
      </c>
      <c r="B32" s="8">
        <v>83</v>
      </c>
      <c r="C32" s="8">
        <v>60</v>
      </c>
      <c r="D32" s="2">
        <v>0.91459210913704203</v>
      </c>
      <c r="E32" s="2">
        <v>1.31730118007541</v>
      </c>
      <c r="F32" s="2">
        <v>0.76622161828481905</v>
      </c>
      <c r="G32" s="2">
        <v>0.468880253450775</v>
      </c>
      <c r="H32" s="2">
        <v>1.2499807480851099</v>
      </c>
      <c r="I32" s="2">
        <v>0.28808403681052502</v>
      </c>
      <c r="J32" s="2">
        <v>0.49068340270301303</v>
      </c>
      <c r="K32" s="2">
        <v>1.44694712729397</v>
      </c>
      <c r="L32" s="2">
        <v>0.36862669687437899</v>
      </c>
      <c r="M32" s="4">
        <v>8.6644411089853394E-5</v>
      </c>
      <c r="N32" s="4">
        <v>6.00535401002088E-4</v>
      </c>
      <c r="O32" s="63" t="str">
        <f>IF(K32&lt;0,"Increased in Manitoba", "Decreased in Manitoba")</f>
        <v>Decreased in Manitoba</v>
      </c>
    </row>
    <row r="33" spans="1:15" x14ac:dyDescent="0.35">
      <c r="A33" s="15" t="s">
        <v>257</v>
      </c>
      <c r="B33" s="8">
        <v>119</v>
      </c>
      <c r="C33" s="8">
        <v>85</v>
      </c>
      <c r="D33" s="2">
        <v>0.81013877390002198</v>
      </c>
      <c r="E33" s="2">
        <v>1.70912233972548</v>
      </c>
      <c r="F33" s="2">
        <v>0.66953998381655899</v>
      </c>
      <c r="G33" s="2">
        <v>0.38899566723557699</v>
      </c>
      <c r="H33" s="2">
        <v>1.1380873460535801</v>
      </c>
      <c r="I33" s="2">
        <v>0.13188987044905801</v>
      </c>
      <c r="J33" s="2">
        <v>0.29455404400289598</v>
      </c>
      <c r="K33" s="2">
        <v>1.0369236002309501</v>
      </c>
      <c r="L33" s="2">
        <v>0.26666284875664598</v>
      </c>
      <c r="M33" s="4">
        <v>1.00857703951185E-4</v>
      </c>
      <c r="N33" s="4">
        <v>6.7574661647293896E-4</v>
      </c>
      <c r="O33" s="63" t="str">
        <f>IF(K33&lt;0,"Increased in Manitoba", "Decreased in Manitoba")</f>
        <v>Decreased in Manitoba</v>
      </c>
    </row>
    <row r="34" spans="1:15" x14ac:dyDescent="0.35">
      <c r="A34" s="15" t="s">
        <v>206</v>
      </c>
      <c r="B34" s="8">
        <v>33</v>
      </c>
      <c r="C34" s="8">
        <v>8</v>
      </c>
      <c r="D34" s="2">
        <v>6.2369627934378098E-3</v>
      </c>
      <c r="E34" s="2">
        <v>4.5111139949039901E-4</v>
      </c>
      <c r="F34" s="2">
        <v>2.9293273843925101</v>
      </c>
      <c r="G34" s="2">
        <v>1.26381683362187</v>
      </c>
      <c r="H34" s="2">
        <v>7.6341592470722501</v>
      </c>
      <c r="I34" s="2">
        <v>8.9769187171122693E-3</v>
      </c>
      <c r="J34" s="2">
        <v>3.6087213242791301E-2</v>
      </c>
      <c r="K34" s="2">
        <v>-2.2740324185451199</v>
      </c>
      <c r="L34" s="2">
        <v>0.59902317146006001</v>
      </c>
      <c r="M34" s="4">
        <v>1.4691055146554E-4</v>
      </c>
      <c r="N34" s="4">
        <v>9.5254905950237201E-4</v>
      </c>
      <c r="O34" s="63" t="str">
        <f>IF(K34&lt;0,"Increased in Manitoba", "Decreased in Manitoba")</f>
        <v>Increased in Manitoba</v>
      </c>
    </row>
    <row r="35" spans="1:15" x14ac:dyDescent="0.35">
      <c r="A35" s="15" t="s">
        <v>217</v>
      </c>
      <c r="B35" s="8">
        <v>170</v>
      </c>
      <c r="C35" s="8">
        <v>108</v>
      </c>
      <c r="D35" s="2">
        <v>4.95662177891945</v>
      </c>
      <c r="E35" s="2">
        <v>5.3099767996033798</v>
      </c>
      <c r="F35" s="2">
        <v>0.88573968246645796</v>
      </c>
      <c r="G35" s="2">
        <v>0.332482124491776</v>
      </c>
      <c r="H35" s="2">
        <v>2.2181952029001599</v>
      </c>
      <c r="I35" s="2">
        <v>0.83350563845523495</v>
      </c>
      <c r="J35" s="2">
        <v>0.92560570900277395</v>
      </c>
      <c r="K35" s="2">
        <v>0.88840420936916498</v>
      </c>
      <c r="L35" s="2">
        <v>0.23630934754046101</v>
      </c>
      <c r="M35" s="4">
        <v>1.70255531536379E-4</v>
      </c>
      <c r="N35" s="4">
        <v>1.0678831787502201E-3</v>
      </c>
      <c r="O35" s="63" t="str">
        <f>IF(K35&lt;0,"Increased in Manitoba", "Decreased in Manitoba")</f>
        <v>Decreased in Manitoba</v>
      </c>
    </row>
    <row r="36" spans="1:15" x14ac:dyDescent="0.35">
      <c r="A36" s="15" t="s">
        <v>310</v>
      </c>
      <c r="B36" s="8">
        <v>180</v>
      </c>
      <c r="C36" s="8">
        <v>116</v>
      </c>
      <c r="D36" s="2">
        <v>8.5680121702155496</v>
      </c>
      <c r="E36" s="2">
        <v>13.9540527951338</v>
      </c>
      <c r="F36" s="2">
        <v>0.259524708505041</v>
      </c>
      <c r="G36" s="2">
        <v>5.5796067405932499E-3</v>
      </c>
      <c r="H36" s="2">
        <v>2.18112470079395</v>
      </c>
      <c r="I36" s="2">
        <v>0.25537058451792599</v>
      </c>
      <c r="J36" s="2">
        <v>0.45025866217634303</v>
      </c>
      <c r="K36" s="2">
        <v>1.03983423343353</v>
      </c>
      <c r="L36" s="2">
        <v>0.27713019848836101</v>
      </c>
      <c r="M36" s="4">
        <v>1.7532410397391699E-4</v>
      </c>
      <c r="N36" s="4">
        <v>1.0678831787502201E-3</v>
      </c>
      <c r="O36" s="63" t="str">
        <f>IF(K36&lt;0,"Increased in Manitoba", "Decreased in Manitoba")</f>
        <v>Decreased in Manitoba</v>
      </c>
    </row>
    <row r="37" spans="1:15" x14ac:dyDescent="0.35">
      <c r="A37" s="15" t="s">
        <v>170</v>
      </c>
      <c r="B37" s="8">
        <v>130</v>
      </c>
      <c r="C37" s="8">
        <v>80</v>
      </c>
      <c r="D37" s="2">
        <v>0.20528412392286099</v>
      </c>
      <c r="E37" s="2">
        <v>0.13865412747457001</v>
      </c>
      <c r="F37" s="2">
        <v>1.07340734090089</v>
      </c>
      <c r="G37" s="2">
        <v>0.62921077298594597</v>
      </c>
      <c r="H37" s="2">
        <v>1.82055304056708</v>
      </c>
      <c r="I37" s="2">
        <v>0.79903760986850303</v>
      </c>
      <c r="J37" s="2">
        <v>0.91212773698403504</v>
      </c>
      <c r="K37" s="2">
        <v>-0.99129650222412202</v>
      </c>
      <c r="L37" s="2">
        <v>0.27304084122098399</v>
      </c>
      <c r="M37" s="4">
        <v>2.8278549659721498E-4</v>
      </c>
      <c r="N37" s="4">
        <v>1.67176131811883E-3</v>
      </c>
      <c r="O37" s="63" t="str">
        <f>IF(K37&lt;0,"Increased in Manitoba", "Decreased in Manitoba")</f>
        <v>Increased in Manitoba</v>
      </c>
    </row>
    <row r="38" spans="1:15" x14ac:dyDescent="0.35">
      <c r="A38" s="15" t="s">
        <v>197</v>
      </c>
      <c r="B38" s="8">
        <v>60</v>
      </c>
      <c r="C38" s="8">
        <v>21</v>
      </c>
      <c r="D38" s="2">
        <v>2.70605908916456E-2</v>
      </c>
      <c r="E38" s="2">
        <v>3.0205835964136302E-3</v>
      </c>
      <c r="F38" s="2">
        <v>2.1715074313916398</v>
      </c>
      <c r="G38" s="2">
        <v>1.2045525314496099</v>
      </c>
      <c r="H38" s="2">
        <v>4.0307568599254999</v>
      </c>
      <c r="I38" s="2">
        <v>7.4698510224518897E-3</v>
      </c>
      <c r="J38" s="2">
        <v>3.1945533096017699E-2</v>
      </c>
      <c r="K38" s="2">
        <v>-1.54896690518737</v>
      </c>
      <c r="L38" s="2">
        <v>0.43296342570976998</v>
      </c>
      <c r="M38" s="4">
        <v>3.4677290350027001E-4</v>
      </c>
      <c r="N38" s="4">
        <v>1.88382036766363E-3</v>
      </c>
      <c r="O38" s="63" t="str">
        <f>IF(K38&lt;0,"Increased in Manitoba", "Decreased in Manitoba")</f>
        <v>Increased in Manitoba</v>
      </c>
    </row>
    <row r="39" spans="1:15" x14ac:dyDescent="0.35">
      <c r="A39" s="15" t="s">
        <v>213</v>
      </c>
      <c r="B39" s="8">
        <v>68</v>
      </c>
      <c r="C39" s="8">
        <v>38</v>
      </c>
      <c r="D39" s="2">
        <v>5.18179363710672E-2</v>
      </c>
      <c r="E39" s="2">
        <v>1.6723084965941801E-2</v>
      </c>
      <c r="F39" s="2">
        <v>1.1973247778012699</v>
      </c>
      <c r="G39" s="2">
        <v>0.71565574595953496</v>
      </c>
      <c r="H39" s="2">
        <v>2.0182770860147698</v>
      </c>
      <c r="I39" s="2">
        <v>0.53644777000321398</v>
      </c>
      <c r="J39" s="2">
        <v>0.67323767592164696</v>
      </c>
      <c r="K39" s="2">
        <v>-1.1008638472955601</v>
      </c>
      <c r="L39" s="2">
        <v>0.307645878884868</v>
      </c>
      <c r="M39" s="4">
        <v>3.4577358742637898E-4</v>
      </c>
      <c r="N39" s="4">
        <v>1.88382036766363E-3</v>
      </c>
      <c r="O39" s="63" t="str">
        <f>IF(K39&lt;0,"Increased in Manitoba", "Decreased in Manitoba")</f>
        <v>Increased in Manitoba</v>
      </c>
    </row>
    <row r="40" spans="1:15" x14ac:dyDescent="0.35">
      <c r="A40" s="15" t="s">
        <v>277</v>
      </c>
      <c r="B40" s="8">
        <v>154</v>
      </c>
      <c r="C40" s="8">
        <v>101</v>
      </c>
      <c r="D40" s="2">
        <v>0.178805883457856</v>
      </c>
      <c r="E40" s="2">
        <v>7.1495339420136306E-2</v>
      </c>
      <c r="F40" s="2">
        <v>0.76304497258304604</v>
      </c>
      <c r="G40" s="2">
        <v>0.37067019671228202</v>
      </c>
      <c r="H40" s="2">
        <v>1.5189073373331301</v>
      </c>
      <c r="I40" s="2">
        <v>0.51833518690187896</v>
      </c>
      <c r="J40" s="2">
        <v>0.66360109915463505</v>
      </c>
      <c r="K40" s="2">
        <v>-0.63005377760117398</v>
      </c>
      <c r="L40" s="2">
        <v>0.17585895873254401</v>
      </c>
      <c r="M40" s="4">
        <v>3.4003229705126302E-4</v>
      </c>
      <c r="N40" s="4">
        <v>1.88382036766363E-3</v>
      </c>
      <c r="O40" s="63" t="str">
        <f>IF(K40&lt;0,"Increased in Manitoba", "Decreased in Manitoba")</f>
        <v>Increased in Manitoba</v>
      </c>
    </row>
    <row r="41" spans="1:15" x14ac:dyDescent="0.35">
      <c r="A41" s="15" t="s">
        <v>183</v>
      </c>
      <c r="B41" s="8">
        <v>46</v>
      </c>
      <c r="C41" s="8">
        <v>9</v>
      </c>
      <c r="D41" s="2">
        <v>1.02315430107518E-2</v>
      </c>
      <c r="E41" s="2">
        <v>5.03786369011901E-4</v>
      </c>
      <c r="F41" s="2">
        <v>3.9275358182299702</v>
      </c>
      <c r="G41" s="2">
        <v>1.79851235995466</v>
      </c>
      <c r="H41" s="2">
        <v>9.53253229947153</v>
      </c>
      <c r="I41" s="2">
        <v>1.17574453005754E-4</v>
      </c>
      <c r="J41" s="2">
        <v>2.6258294504618298E-3</v>
      </c>
      <c r="K41" s="2">
        <v>-2.09823471245896</v>
      </c>
      <c r="L41" s="2">
        <v>0.60231160045550503</v>
      </c>
      <c r="M41" s="4">
        <v>4.9465069693144204E-4</v>
      </c>
      <c r="N41" s="4">
        <v>2.5493535918774302E-3</v>
      </c>
      <c r="O41" s="63" t="str">
        <f>IF(K41&lt;0,"Increased in Manitoba", "Decreased in Manitoba")</f>
        <v>Increased in Manitoba</v>
      </c>
    </row>
    <row r="42" spans="1:15" x14ac:dyDescent="0.35">
      <c r="A42" s="15" t="s">
        <v>268</v>
      </c>
      <c r="B42" s="8">
        <v>140</v>
      </c>
      <c r="C42" s="8">
        <v>84</v>
      </c>
      <c r="D42" s="2">
        <v>1.09137230581806</v>
      </c>
      <c r="E42" s="2">
        <v>0.23150457425644999</v>
      </c>
      <c r="F42" s="2">
        <v>1.19493055426356</v>
      </c>
      <c r="G42" s="2">
        <v>0.68264239309558095</v>
      </c>
      <c r="H42" s="2">
        <v>2.0789264903138598</v>
      </c>
      <c r="I42" s="2">
        <v>0.50499210261327399</v>
      </c>
      <c r="J42" s="2">
        <v>0.65616218313428398</v>
      </c>
      <c r="K42" s="2">
        <v>-0.93920043564848799</v>
      </c>
      <c r="L42" s="2">
        <v>0.26947026217933001</v>
      </c>
      <c r="M42" s="4">
        <v>4.9147831226092897E-4</v>
      </c>
      <c r="N42" s="4">
        <v>2.5493535918774302E-3</v>
      </c>
      <c r="O42" s="63" t="str">
        <f>IF(K42&lt;0,"Increased in Manitoba", "Decreased in Manitoba")</f>
        <v>Increased in Manitoba</v>
      </c>
    </row>
    <row r="43" spans="1:15" x14ac:dyDescent="0.35">
      <c r="A43" s="15" t="s">
        <v>331</v>
      </c>
      <c r="B43" s="8">
        <v>16</v>
      </c>
      <c r="C43" s="8">
        <v>6</v>
      </c>
      <c r="D43" s="2">
        <v>3.0630615516525E-2</v>
      </c>
      <c r="E43" s="2">
        <v>9.6418924740464696E-4</v>
      </c>
      <c r="F43" s="2">
        <v>1.7381962674201401</v>
      </c>
      <c r="G43" s="2">
        <v>0.62228464102709002</v>
      </c>
      <c r="H43" s="2">
        <v>5.5932651545155503</v>
      </c>
      <c r="I43" s="2">
        <v>0.36344999197400302</v>
      </c>
      <c r="J43" s="2">
        <v>0.5415565267354</v>
      </c>
      <c r="K43" s="2">
        <v>-3.0318424925112502</v>
      </c>
      <c r="L43" s="2">
        <v>0.891826914656909</v>
      </c>
      <c r="M43" s="4">
        <v>6.7487897646501004E-4</v>
      </c>
      <c r="N43" s="4">
        <v>3.3912668567366699E-3</v>
      </c>
      <c r="O43" s="63" t="str">
        <f>IF(K43&lt;0,"Increased in Manitoba", "Decreased in Manitoba")</f>
        <v>Increased in Manitoba</v>
      </c>
    </row>
    <row r="44" spans="1:15" x14ac:dyDescent="0.35">
      <c r="A44" s="15" t="s">
        <v>171</v>
      </c>
      <c r="B44" s="8">
        <v>134</v>
      </c>
      <c r="C44" s="8">
        <v>66</v>
      </c>
      <c r="D44" s="2">
        <v>0.86987793809048997</v>
      </c>
      <c r="E44" s="2">
        <v>0.20650806442568301</v>
      </c>
      <c r="F44" s="2">
        <v>1.9865806036757701</v>
      </c>
      <c r="G44" s="2">
        <v>1.1886853606285801</v>
      </c>
      <c r="H44" s="2">
        <v>3.3298645809176399</v>
      </c>
      <c r="I44" s="2">
        <v>6.1544601514450297E-3</v>
      </c>
      <c r="J44" s="2">
        <v>2.7489922009787799E-2</v>
      </c>
      <c r="K44" s="2">
        <v>-1.2055929004402199</v>
      </c>
      <c r="L44" s="2">
        <v>0.36095438883105702</v>
      </c>
      <c r="M44" s="4">
        <v>8.3774009172166196E-4</v>
      </c>
      <c r="N44" s="4">
        <v>4.1069697179525397E-3</v>
      </c>
      <c r="O44" s="63" t="str">
        <f>IF(K44&lt;0,"Increased in Manitoba", "Decreased in Manitoba")</f>
        <v>Increased in Manitoba</v>
      </c>
    </row>
    <row r="45" spans="1:15" x14ac:dyDescent="0.35">
      <c r="A45" s="15" t="s">
        <v>280</v>
      </c>
      <c r="B45" s="8">
        <v>32</v>
      </c>
      <c r="C45" s="8">
        <v>16</v>
      </c>
      <c r="D45" s="2">
        <v>6.8736783304489497E-3</v>
      </c>
      <c r="E45" s="2">
        <v>2.0669409102122001E-3</v>
      </c>
      <c r="F45" s="2">
        <v>1.31053874402032</v>
      </c>
      <c r="G45" s="2">
        <v>0.65836800930580797</v>
      </c>
      <c r="H45" s="2">
        <v>2.6978160339559398</v>
      </c>
      <c r="I45" s="2">
        <v>0.51833518690187896</v>
      </c>
      <c r="J45" s="2">
        <v>0.66360109915463505</v>
      </c>
      <c r="K45" s="2">
        <v>-1.4323392288752099</v>
      </c>
      <c r="L45" s="2">
        <v>0.43004309516669398</v>
      </c>
      <c r="M45" s="4">
        <v>8.6631749063847995E-4</v>
      </c>
      <c r="N45" s="4">
        <v>4.1459479909127196E-3</v>
      </c>
      <c r="O45" s="63" t="str">
        <f>IF(K45&lt;0,"Increased in Manitoba", "Decreased in Manitoba")</f>
        <v>Increased in Manitoba</v>
      </c>
    </row>
    <row r="46" spans="1:15" x14ac:dyDescent="0.35">
      <c r="A46" s="15" t="s">
        <v>244</v>
      </c>
      <c r="B46" s="8">
        <v>166</v>
      </c>
      <c r="C46" s="8">
        <v>111</v>
      </c>
      <c r="D46" s="2">
        <v>3.1540821586753198</v>
      </c>
      <c r="E46" s="2">
        <v>3.8415643623376101</v>
      </c>
      <c r="F46" s="2">
        <v>0.44972702819493399</v>
      </c>
      <c r="G46" s="2">
        <v>0.14314284153569601</v>
      </c>
      <c r="H46" s="2">
        <v>1.2082392143776599</v>
      </c>
      <c r="I46" s="2">
        <v>9.6468160418337001E-2</v>
      </c>
      <c r="J46" s="2">
        <v>0.23361566559139399</v>
      </c>
      <c r="K46" s="2">
        <v>0.80211679751477505</v>
      </c>
      <c r="L46" s="2">
        <v>0.24322936241807699</v>
      </c>
      <c r="M46" s="4">
        <v>9.74526413065391E-4</v>
      </c>
      <c r="N46" s="4">
        <v>4.5553443959568301E-3</v>
      </c>
      <c r="O46" s="63" t="str">
        <f>IF(K46&lt;0,"Increased in Manitoba", "Decreased in Manitoba")</f>
        <v>Decreased in Manitoba</v>
      </c>
    </row>
    <row r="47" spans="1:15" x14ac:dyDescent="0.35">
      <c r="A47" s="15" t="s">
        <v>269</v>
      </c>
      <c r="B47" s="8">
        <v>40</v>
      </c>
      <c r="C47" s="8">
        <v>17</v>
      </c>
      <c r="D47" s="2">
        <v>0.52431864068150902</v>
      </c>
      <c r="E47" s="2">
        <v>1.45934778146239E-2</v>
      </c>
      <c r="F47" s="2">
        <v>1.6091518437765999</v>
      </c>
      <c r="G47" s="2">
        <v>0.83655892508109897</v>
      </c>
      <c r="H47" s="2">
        <v>3.2058718762666301</v>
      </c>
      <c r="I47" s="2">
        <v>0.17379554647325701</v>
      </c>
      <c r="J47" s="2">
        <v>0.36388442542838301</v>
      </c>
      <c r="K47" s="2">
        <v>-2.2534627946676999</v>
      </c>
      <c r="L47" s="2">
        <v>0.69273838807721499</v>
      </c>
      <c r="M47" s="4">
        <v>1.1420230470766701E-3</v>
      </c>
      <c r="N47" s="4">
        <v>5.1149656016422603E-3</v>
      </c>
      <c r="O47" s="63" t="str">
        <f>IF(K47&lt;0,"Increased in Manitoba", "Decreased in Manitoba")</f>
        <v>Increased in Manitoba</v>
      </c>
    </row>
    <row r="48" spans="1:15" x14ac:dyDescent="0.35">
      <c r="A48" s="15" t="s">
        <v>176</v>
      </c>
      <c r="B48" s="8">
        <v>174</v>
      </c>
      <c r="C48" s="8">
        <v>113</v>
      </c>
      <c r="D48" s="2">
        <v>2.0996796368835202</v>
      </c>
      <c r="E48" s="2">
        <v>0.74242979977516799</v>
      </c>
      <c r="F48" s="2">
        <v>0.51430907327533704</v>
      </c>
      <c r="G48" s="2">
        <v>0.117953362101005</v>
      </c>
      <c r="H48" s="2">
        <v>1.7513596725388501</v>
      </c>
      <c r="I48" s="2">
        <v>0.30080114607551001</v>
      </c>
      <c r="J48" s="2">
        <v>0.49967793686923601</v>
      </c>
      <c r="K48" s="2">
        <v>-0.84925471709367595</v>
      </c>
      <c r="L48" s="2">
        <v>0.26113212671309499</v>
      </c>
      <c r="M48" s="4">
        <v>1.14514155260648E-3</v>
      </c>
      <c r="N48" s="4">
        <v>5.1149656016422603E-3</v>
      </c>
      <c r="O48" s="63" t="str">
        <f>IF(K48&lt;0,"Increased in Manitoba", "Decreased in Manitoba")</f>
        <v>Increased in Manitoba</v>
      </c>
    </row>
    <row r="49" spans="1:15" x14ac:dyDescent="0.35">
      <c r="A49" s="15" t="s">
        <v>202</v>
      </c>
      <c r="B49" s="8">
        <v>50</v>
      </c>
      <c r="C49" s="8">
        <v>13</v>
      </c>
      <c r="D49" s="2">
        <v>6.7802316521776804E-2</v>
      </c>
      <c r="E49" s="2">
        <v>5.1811879285420604E-3</v>
      </c>
      <c r="F49" s="2">
        <v>2.9315577222918798</v>
      </c>
      <c r="G49" s="2">
        <v>1.4738466455347601</v>
      </c>
      <c r="H49" s="2">
        <v>6.2038556102635303</v>
      </c>
      <c r="I49" s="2">
        <v>8.2683906228928896E-4</v>
      </c>
      <c r="J49" s="2">
        <v>7.2258544139194398E-3</v>
      </c>
      <c r="K49" s="2">
        <v>-1.8686610610310399</v>
      </c>
      <c r="L49" s="2">
        <v>0.57977069442242601</v>
      </c>
      <c r="M49" s="4">
        <v>1.2680964318772E-3</v>
      </c>
      <c r="N49" s="4">
        <v>5.42313580441099E-3</v>
      </c>
      <c r="O49" s="63" t="str">
        <f>IF(K49&lt;0,"Increased in Manitoba", "Decreased in Manitoba")</f>
        <v>Increased in Manitoba</v>
      </c>
    </row>
    <row r="50" spans="1:15" x14ac:dyDescent="0.35">
      <c r="A50" s="15" t="s">
        <v>315</v>
      </c>
      <c r="B50" s="8">
        <v>157</v>
      </c>
      <c r="C50" s="8">
        <v>108</v>
      </c>
      <c r="D50" s="2">
        <v>3.79840522809946</v>
      </c>
      <c r="E50" s="2">
        <v>1.2768627486337101</v>
      </c>
      <c r="F50" s="2">
        <v>0.45224759926578001</v>
      </c>
      <c r="G50" s="2">
        <v>0.18086249398128601</v>
      </c>
      <c r="H50" s="2">
        <v>1.03010085380757</v>
      </c>
      <c r="I50" s="2">
        <v>5.0133108453548701E-2</v>
      </c>
      <c r="J50" s="2">
        <v>0.13803773697484001</v>
      </c>
      <c r="K50" s="2">
        <v>-0.78779823228872703</v>
      </c>
      <c r="L50" s="2">
        <v>0.24424332525215001</v>
      </c>
      <c r="M50" s="4">
        <v>1.25768329114995E-3</v>
      </c>
      <c r="N50" s="4">
        <v>5.42313580441099E-3</v>
      </c>
      <c r="O50" s="63" t="str">
        <f>IF(K50&lt;0,"Increased in Manitoba", "Decreased in Manitoba")</f>
        <v>Increased in Manitoba</v>
      </c>
    </row>
    <row r="51" spans="1:15" x14ac:dyDescent="0.35">
      <c r="A51" s="15" t="s">
        <v>189</v>
      </c>
      <c r="B51" s="8">
        <v>61</v>
      </c>
      <c r="C51" s="8">
        <v>19</v>
      </c>
      <c r="D51" s="2">
        <v>1.0722929182540799E-2</v>
      </c>
      <c r="E51" s="2">
        <v>1.2787585497991099E-3</v>
      </c>
      <c r="F51" s="2">
        <v>2.5097495377464201</v>
      </c>
      <c r="G51" s="2">
        <v>1.3716253502798099</v>
      </c>
      <c r="H51" s="2">
        <v>4.7565902427248297</v>
      </c>
      <c r="I51" s="2">
        <v>1.3420519566577601E-3</v>
      </c>
      <c r="J51" s="2">
        <v>9.3018083892486107E-3</v>
      </c>
      <c r="K51" s="2">
        <v>-1.2275881638453701</v>
      </c>
      <c r="L51" s="2">
        <v>0.38387038871913498</v>
      </c>
      <c r="M51" s="4">
        <v>1.3842096202505399E-3</v>
      </c>
      <c r="N51" s="4">
        <v>5.7963777847991503E-3</v>
      </c>
      <c r="O51" s="63" t="str">
        <f>IF(K51&lt;0,"Increased in Manitoba", "Decreased in Manitoba")</f>
        <v>Increased in Manitoba</v>
      </c>
    </row>
    <row r="52" spans="1:15" x14ac:dyDescent="0.35">
      <c r="A52" s="15" t="s">
        <v>203</v>
      </c>
      <c r="B52" s="8">
        <v>80</v>
      </c>
      <c r="C52" s="8">
        <v>50</v>
      </c>
      <c r="D52" s="2">
        <v>0.30233451138650003</v>
      </c>
      <c r="E52" s="2">
        <v>4.0490733628839599E-2</v>
      </c>
      <c r="F52" s="2">
        <v>1.01128452742883</v>
      </c>
      <c r="G52" s="2">
        <v>0.61751685137248102</v>
      </c>
      <c r="H52" s="2">
        <v>1.6598781914163001</v>
      </c>
      <c r="I52" s="2">
        <v>1</v>
      </c>
      <c r="J52" s="2">
        <v>1</v>
      </c>
      <c r="K52" s="2">
        <v>-1.0951138349996601</v>
      </c>
      <c r="L52" s="2">
        <v>0.34324685513483999</v>
      </c>
      <c r="M52" s="4">
        <v>1.42048688828367E-3</v>
      </c>
      <c r="N52" s="4">
        <v>5.8268951947962697E-3</v>
      </c>
      <c r="O52" s="63" t="str">
        <f>IF(K52&lt;0,"Increased in Manitoba", "Decreased in Manitoba")</f>
        <v>Increased in Manitoba</v>
      </c>
    </row>
    <row r="53" spans="1:15" x14ac:dyDescent="0.35">
      <c r="A53" s="15" t="s">
        <v>169</v>
      </c>
      <c r="B53" s="8">
        <v>62</v>
      </c>
      <c r="C53" s="8">
        <v>34</v>
      </c>
      <c r="D53" s="2">
        <v>7.6688770884943802E-2</v>
      </c>
      <c r="E53" s="2">
        <v>2.16136360236234E-2</v>
      </c>
      <c r="F53" s="2">
        <v>1.2197891155034699</v>
      </c>
      <c r="G53" s="2">
        <v>0.71875246182598096</v>
      </c>
      <c r="H53" s="2">
        <v>2.0903026526427699</v>
      </c>
      <c r="I53" s="2">
        <v>0.44995228448392</v>
      </c>
      <c r="J53" s="2">
        <v>0.62372695987081295</v>
      </c>
      <c r="K53" s="2">
        <v>-1.29249522380756</v>
      </c>
      <c r="L53" s="2">
        <v>0.41875764349557298</v>
      </c>
      <c r="M53" s="4">
        <v>2.0252834166631902E-3</v>
      </c>
      <c r="N53" s="4">
        <v>8.1416393349860294E-3</v>
      </c>
      <c r="O53" s="63" t="str">
        <f>IF(K53&lt;0,"Increased in Manitoba", "Decreased in Manitoba")</f>
        <v>Increased in Manitoba</v>
      </c>
    </row>
    <row r="54" spans="1:15" x14ac:dyDescent="0.35">
      <c r="A54" s="15" t="s">
        <v>180</v>
      </c>
      <c r="B54" s="8">
        <v>67</v>
      </c>
      <c r="C54" s="8">
        <v>30</v>
      </c>
      <c r="D54" s="2">
        <v>7.9824086404678293E-2</v>
      </c>
      <c r="E54" s="2">
        <v>1.45133913444058E-2</v>
      </c>
      <c r="F54" s="2">
        <v>1.6301577043666799</v>
      </c>
      <c r="G54" s="2">
        <v>0.95266500511764596</v>
      </c>
      <c r="H54" s="2">
        <v>2.8308753668377098</v>
      </c>
      <c r="I54" s="2">
        <v>7.6334503890934394E-2</v>
      </c>
      <c r="J54" s="2">
        <v>0.19670814464202299</v>
      </c>
      <c r="K54" s="2">
        <v>-1.24232661197151</v>
      </c>
      <c r="L54" s="2">
        <v>0.40368555128215999</v>
      </c>
      <c r="M54" s="4">
        <v>2.0877203092834998E-3</v>
      </c>
      <c r="N54" s="4">
        <v>8.2280741601173293E-3</v>
      </c>
      <c r="O54" s="63" t="str">
        <f>IF(K54&lt;0,"Increased in Manitoba", "Decreased in Manitoba")</f>
        <v>Increased in Manitoba</v>
      </c>
    </row>
    <row r="55" spans="1:15" x14ac:dyDescent="0.35">
      <c r="A55" s="15" t="s">
        <v>262</v>
      </c>
      <c r="B55" s="8">
        <v>139</v>
      </c>
      <c r="C55" s="8">
        <v>101</v>
      </c>
      <c r="D55" s="2">
        <v>0.32568735994998299</v>
      </c>
      <c r="E55" s="2">
        <v>0.13347797982669801</v>
      </c>
      <c r="F55" s="2">
        <v>0.46961540540132501</v>
      </c>
      <c r="G55" s="2">
        <v>0.23460717553191399</v>
      </c>
      <c r="H55" s="2">
        <v>0.90061141422186897</v>
      </c>
      <c r="I55" s="2">
        <v>1.95562957988453E-2</v>
      </c>
      <c r="J55" s="2">
        <v>6.7772680268412197E-2</v>
      </c>
      <c r="K55" s="2">
        <v>-0.54909598659277503</v>
      </c>
      <c r="L55" s="2">
        <v>0.18060054114565399</v>
      </c>
      <c r="M55" s="4">
        <v>2.3627238369761101E-3</v>
      </c>
      <c r="N55" s="4">
        <v>9.1328363698499702E-3</v>
      </c>
      <c r="O55" s="63" t="str">
        <f>IF(K55&lt;0,"Increased in Manitoba", "Decreased in Manitoba")</f>
        <v>Increased in Manitoba</v>
      </c>
    </row>
    <row r="56" spans="1:15" x14ac:dyDescent="0.35">
      <c r="A56" s="15" t="s">
        <v>246</v>
      </c>
      <c r="B56" s="8">
        <v>64</v>
      </c>
      <c r="C56" s="8">
        <v>59</v>
      </c>
      <c r="D56" s="2">
        <v>0.136793010888102</v>
      </c>
      <c r="E56" s="2">
        <v>0.44374410602534697</v>
      </c>
      <c r="F56" s="2">
        <v>0.51685540034982402</v>
      </c>
      <c r="G56" s="2">
        <v>0.31304877216812299</v>
      </c>
      <c r="H56" s="2">
        <v>0.85018499008761195</v>
      </c>
      <c r="I56" s="2">
        <v>8.0696333068714706E-3</v>
      </c>
      <c r="J56" s="2">
        <v>3.3791589472524301E-2</v>
      </c>
      <c r="K56" s="2">
        <v>1.02394092428657</v>
      </c>
      <c r="L56" s="2">
        <v>0.34556116599807002</v>
      </c>
      <c r="M56" s="4">
        <v>3.04532889937081E-3</v>
      </c>
      <c r="N56" s="4">
        <v>1.15492662032742E-2</v>
      </c>
      <c r="O56" s="63" t="str">
        <f>IF(K56&lt;0,"Increased in Manitoba", "Decreased in Manitoba")</f>
        <v>Decreased in Manitoba</v>
      </c>
    </row>
    <row r="57" spans="1:15" x14ac:dyDescent="0.35">
      <c r="A57" s="15" t="s">
        <v>174</v>
      </c>
      <c r="B57" s="8">
        <v>35</v>
      </c>
      <c r="C57" s="8">
        <v>26</v>
      </c>
      <c r="D57" s="2">
        <v>0.25345281847448797</v>
      </c>
      <c r="E57" s="2">
        <v>1.0466783148486001</v>
      </c>
      <c r="F57" s="2">
        <v>0.81183589867790495</v>
      </c>
      <c r="G57" s="2">
        <v>0.44239645995978599</v>
      </c>
      <c r="H57" s="2">
        <v>1.5027026534461001</v>
      </c>
      <c r="I57" s="2">
        <v>0.46685011857942998</v>
      </c>
      <c r="J57" s="2">
        <v>0.63834608050656705</v>
      </c>
      <c r="K57" s="2">
        <v>2.0327965700361399</v>
      </c>
      <c r="L57" s="2">
        <v>0.69569865724172397</v>
      </c>
      <c r="M57" s="4">
        <v>3.4784757232386699E-3</v>
      </c>
      <c r="N57" s="4">
        <v>1.2947659636499499E-2</v>
      </c>
      <c r="O57" s="63" t="str">
        <f>IF(K57&lt;0,"Increased in Manitoba", "Decreased in Manitoba")</f>
        <v>Decreased in Manitoba</v>
      </c>
    </row>
    <row r="58" spans="1:15" x14ac:dyDescent="0.35">
      <c r="A58" s="15" t="s">
        <v>322</v>
      </c>
      <c r="B58" s="8">
        <v>29</v>
      </c>
      <c r="C58" s="8">
        <v>11</v>
      </c>
      <c r="D58" s="2">
        <v>2.3784793500734799E-3</v>
      </c>
      <c r="E58" s="2">
        <v>6.6284240337817198E-4</v>
      </c>
      <c r="F58" s="2">
        <v>1.7767656474342199</v>
      </c>
      <c r="G58" s="2">
        <v>0.81852441287439603</v>
      </c>
      <c r="H58" s="2">
        <v>4.1205992536255103</v>
      </c>
      <c r="I58" s="2">
        <v>0.162610321878155</v>
      </c>
      <c r="J58" s="2">
        <v>0.34404920734220101</v>
      </c>
      <c r="K58" s="2">
        <v>-1.27794952282497</v>
      </c>
      <c r="L58" s="2">
        <v>0.44396818354137002</v>
      </c>
      <c r="M58" s="4">
        <v>3.9960807227208397E-3</v>
      </c>
      <c r="N58" s="4">
        <v>1.4603858641216201E-2</v>
      </c>
      <c r="O58" s="63" t="str">
        <f>IF(K58&lt;0,"Increased in Manitoba", "Decreased in Manitoba")</f>
        <v>Increased in Manitoba</v>
      </c>
    </row>
    <row r="59" spans="1:15" x14ac:dyDescent="0.35">
      <c r="A59" s="15" t="s">
        <v>279</v>
      </c>
      <c r="B59" s="8">
        <v>98</v>
      </c>
      <c r="C59" s="8">
        <v>83</v>
      </c>
      <c r="D59" s="2">
        <v>0.25616234780631603</v>
      </c>
      <c r="E59" s="2">
        <v>0.136217696938082</v>
      </c>
      <c r="F59" s="2">
        <v>0.45736856404115001</v>
      </c>
      <c r="G59" s="2">
        <v>0.26952761713485601</v>
      </c>
      <c r="H59" s="2">
        <v>0.765972420867299</v>
      </c>
      <c r="I59" s="2">
        <v>1.7605975162961001E-3</v>
      </c>
      <c r="J59" s="2">
        <v>1.14154871217908E-2</v>
      </c>
      <c r="K59" s="2">
        <v>-0.60407492669542895</v>
      </c>
      <c r="L59" s="2">
        <v>0.210928584235063</v>
      </c>
      <c r="M59" s="4">
        <v>4.1848167714935202E-3</v>
      </c>
      <c r="N59" s="4">
        <v>1.5020503054824901E-2</v>
      </c>
      <c r="O59" s="63" t="str">
        <f>IF(K59&lt;0,"Increased in Manitoba", "Decreased in Manitoba")</f>
        <v>Increased in Manitoba</v>
      </c>
    </row>
    <row r="60" spans="1:15" x14ac:dyDescent="0.35">
      <c r="A60" s="15" t="s">
        <v>207</v>
      </c>
      <c r="B60" s="8">
        <v>134</v>
      </c>
      <c r="C60" s="8">
        <v>92</v>
      </c>
      <c r="D60" s="2">
        <v>1.6494340254925399</v>
      </c>
      <c r="E60" s="2">
        <v>0.43487501949143198</v>
      </c>
      <c r="F60" s="2">
        <v>0.70106212610954199</v>
      </c>
      <c r="G60" s="2">
        <v>0.38751690321969201</v>
      </c>
      <c r="H60" s="2">
        <v>1.2449604606340601</v>
      </c>
      <c r="I60" s="2">
        <v>0.22390342285638901</v>
      </c>
      <c r="J60" s="2">
        <v>0.436937747515866</v>
      </c>
      <c r="K60" s="2">
        <v>-0.82254624771206597</v>
      </c>
      <c r="L60" s="2">
        <v>0.29101241486224999</v>
      </c>
      <c r="M60" s="4">
        <v>4.7059917188696501E-3</v>
      </c>
      <c r="N60" s="4">
        <v>1.6594812903382501E-2</v>
      </c>
      <c r="O60" s="63" t="str">
        <f>IF(K60&lt;0,"Increased in Manitoba", "Decreased in Manitoba")</f>
        <v>Increased in Manitoba</v>
      </c>
    </row>
    <row r="61" spans="1:15" x14ac:dyDescent="0.35">
      <c r="A61" s="15" t="s">
        <v>320</v>
      </c>
      <c r="B61" s="8">
        <v>13</v>
      </c>
      <c r="C61" s="8">
        <v>22</v>
      </c>
      <c r="D61" s="2">
        <v>5.8835682184720198E-2</v>
      </c>
      <c r="E61" s="2">
        <v>1.6527861246162599E-2</v>
      </c>
      <c r="F61" s="2">
        <v>0.32576953789112001</v>
      </c>
      <c r="G61" s="2">
        <v>0.143719977444346</v>
      </c>
      <c r="H61" s="2">
        <v>0.71120349673827798</v>
      </c>
      <c r="I61" s="2">
        <v>2.73686554467833E-3</v>
      </c>
      <c r="J61" s="2">
        <v>1.6179705131774798E-2</v>
      </c>
      <c r="K61" s="2">
        <v>-1.54176843063928</v>
      </c>
      <c r="L61" s="2">
        <v>0.55221762162311505</v>
      </c>
      <c r="M61" s="4">
        <v>5.2390148800338697E-3</v>
      </c>
      <c r="N61" s="4">
        <v>1.7848169337064498E-2</v>
      </c>
      <c r="O61" s="63" t="str">
        <f>IF(K61&lt;0,"Increased in Manitoba", "Decreased in Manitoba")</f>
        <v>Increased in Manitoba</v>
      </c>
    </row>
    <row r="62" spans="1:15" x14ac:dyDescent="0.35">
      <c r="A62" s="15" t="s">
        <v>330</v>
      </c>
      <c r="B62" s="8">
        <v>24</v>
      </c>
      <c r="C62" s="8">
        <v>11</v>
      </c>
      <c r="D62" s="2">
        <v>3.7501936232196701E-3</v>
      </c>
      <c r="E62" s="2">
        <v>1.08813588394421E-3</v>
      </c>
      <c r="F62" s="2">
        <v>1.42598916104415</v>
      </c>
      <c r="G62" s="2">
        <v>0.64044975558208295</v>
      </c>
      <c r="H62" s="2">
        <v>3.3665017304765001</v>
      </c>
      <c r="I62" s="2">
        <v>0.46069359740223398</v>
      </c>
      <c r="J62" s="2">
        <v>0.63424255532773299</v>
      </c>
      <c r="K62" s="2">
        <v>-1.5322026572707499</v>
      </c>
      <c r="L62" s="2">
        <v>0.548121118651691</v>
      </c>
      <c r="M62" s="4">
        <v>5.1839958577828398E-3</v>
      </c>
      <c r="N62" s="4">
        <v>1.7848169337064498E-2</v>
      </c>
      <c r="O62" s="63" t="str">
        <f>IF(K62&lt;0,"Increased in Manitoba", "Decreased in Manitoba")</f>
        <v>Increased in Manitoba</v>
      </c>
    </row>
    <row r="63" spans="1:15" x14ac:dyDescent="0.35">
      <c r="A63" s="15" t="s">
        <v>156</v>
      </c>
      <c r="B63" s="8">
        <v>18</v>
      </c>
      <c r="C63" s="8">
        <v>2</v>
      </c>
      <c r="D63" s="2">
        <v>8.3884467393713896E-3</v>
      </c>
      <c r="E63" s="2">
        <v>1.18343468833258E-4</v>
      </c>
      <c r="F63" s="2">
        <v>6.1338540264768202</v>
      </c>
      <c r="G63" s="2">
        <v>1.4243422630806699</v>
      </c>
      <c r="H63" s="2">
        <v>55.484671784758497</v>
      </c>
      <c r="I63" s="2">
        <v>7.4320205661247496E-3</v>
      </c>
      <c r="J63" s="2">
        <v>3.1945533096017699E-2</v>
      </c>
      <c r="K63" s="2">
        <v>-3.6392203420854998</v>
      </c>
      <c r="L63" s="2">
        <v>1.3305353505870099</v>
      </c>
      <c r="M63" s="4">
        <v>6.2350919033067297E-3</v>
      </c>
      <c r="N63" s="4">
        <v>2.08875578760776E-2</v>
      </c>
      <c r="O63" s="63" t="str">
        <f>IF(K63&lt;0,"Increased in Manitoba", "Decreased in Manitoba")</f>
        <v>Increased in Manitoba</v>
      </c>
    </row>
    <row r="64" spans="1:15" x14ac:dyDescent="0.35">
      <c r="A64" s="15" t="s">
        <v>201</v>
      </c>
      <c r="B64" s="8">
        <v>122</v>
      </c>
      <c r="C64" s="8">
        <v>99</v>
      </c>
      <c r="D64" s="2">
        <v>0.66978387877344303</v>
      </c>
      <c r="E64" s="2">
        <v>1.1405059904716099</v>
      </c>
      <c r="F64" s="2">
        <v>0.34774444537610899</v>
      </c>
      <c r="G64" s="2">
        <v>0.18151662389547199</v>
      </c>
      <c r="H64" s="2">
        <v>0.64050992612007995</v>
      </c>
      <c r="I64" s="2">
        <v>3.0501004783663199E-4</v>
      </c>
      <c r="J64" s="2">
        <v>4.3790728296545E-3</v>
      </c>
      <c r="K64" s="2">
        <v>0.80089001136520099</v>
      </c>
      <c r="L64" s="2">
        <v>0.29409063279596098</v>
      </c>
      <c r="M64" s="4">
        <v>6.4637999704062503E-3</v>
      </c>
      <c r="N64" s="4">
        <v>2.12987507221583E-2</v>
      </c>
      <c r="O64" s="63" t="str">
        <f>IF(K64&lt;0,"Increased in Manitoba", "Decreased in Manitoba")</f>
        <v>Decreased in Manitoba</v>
      </c>
    </row>
    <row r="65" spans="1:15" x14ac:dyDescent="0.35">
      <c r="A65" s="15" t="s">
        <v>317</v>
      </c>
      <c r="B65" s="8">
        <v>31</v>
      </c>
      <c r="C65" s="8">
        <v>13</v>
      </c>
      <c r="D65" s="2">
        <v>8.1196743645010894E-2</v>
      </c>
      <c r="E65" s="2">
        <v>5.4842052066051998E-3</v>
      </c>
      <c r="F65" s="2">
        <v>1.59762057523242</v>
      </c>
      <c r="G65" s="2">
        <v>0.768881257572403</v>
      </c>
      <c r="H65" s="2">
        <v>3.49106071437599</v>
      </c>
      <c r="I65" s="2">
        <v>0.240817883086031</v>
      </c>
      <c r="J65" s="2">
        <v>0.44407701376414899</v>
      </c>
      <c r="K65" s="2">
        <v>-1.85612609241704</v>
      </c>
      <c r="L65" s="2">
        <v>0.70144615838637203</v>
      </c>
      <c r="M65" s="4">
        <v>8.1415648357878699E-3</v>
      </c>
      <c r="N65" s="4">
        <v>2.55696020623963E-2</v>
      </c>
      <c r="O65" s="63" t="str">
        <f>IF(K65&lt;0,"Increased in Manitoba", "Decreased in Manitoba")</f>
        <v>Increased in Manitoba</v>
      </c>
    </row>
    <row r="66" spans="1:15" x14ac:dyDescent="0.35">
      <c r="A66" s="15" t="s">
        <v>318</v>
      </c>
      <c r="B66" s="8">
        <v>28</v>
      </c>
      <c r="C66" s="8">
        <v>6</v>
      </c>
      <c r="D66" s="2">
        <v>3.17963003933168E-3</v>
      </c>
      <c r="E66" s="2">
        <v>2.85439927358299E-4</v>
      </c>
      <c r="F66" s="2">
        <v>3.2672916012726398</v>
      </c>
      <c r="G66" s="2">
        <v>1.27132781404659</v>
      </c>
      <c r="H66" s="2">
        <v>9.9800122654163399</v>
      </c>
      <c r="I66" s="2">
        <v>8.3024345401438299E-3</v>
      </c>
      <c r="J66" s="2">
        <v>3.4056925358549199E-2</v>
      </c>
      <c r="K66" s="2">
        <v>-1.7944537919899299</v>
      </c>
      <c r="L66" s="2">
        <v>0.67690051761765102</v>
      </c>
      <c r="M66" s="4">
        <v>8.0257169345831995E-3</v>
      </c>
      <c r="N66" s="4">
        <v>2.55696020623963E-2</v>
      </c>
      <c r="O66" s="63" t="str">
        <f>IF(K66&lt;0,"Increased in Manitoba", "Decreased in Manitoba")</f>
        <v>Increased in Manitoba</v>
      </c>
    </row>
    <row r="67" spans="1:15" x14ac:dyDescent="0.35">
      <c r="A67" s="15" t="s">
        <v>305</v>
      </c>
      <c r="B67" s="8">
        <v>155</v>
      </c>
      <c r="C67" s="8">
        <v>99</v>
      </c>
      <c r="D67" s="2">
        <v>4.1752434403762297</v>
      </c>
      <c r="E67" s="2">
        <v>1.0803519186135599</v>
      </c>
      <c r="F67" s="2">
        <v>0.90934803453651303</v>
      </c>
      <c r="G67" s="2">
        <v>0.45295121521225601</v>
      </c>
      <c r="H67" s="2">
        <v>1.78172491739085</v>
      </c>
      <c r="I67" s="2">
        <v>0.87298538161657802</v>
      </c>
      <c r="J67" s="2">
        <v>0.94848682002665996</v>
      </c>
      <c r="K67" s="2">
        <v>-0.69713419977549196</v>
      </c>
      <c r="L67" s="2">
        <v>0.26318196958579598</v>
      </c>
      <c r="M67" s="4">
        <v>8.0761957561787893E-3</v>
      </c>
      <c r="N67" s="4">
        <v>2.55696020623963E-2</v>
      </c>
      <c r="O67" s="63" t="str">
        <f>IF(K67&lt;0,"Increased in Manitoba", "Decreased in Manitoba")</f>
        <v>Increased in Manitoba</v>
      </c>
    </row>
    <row r="68" spans="1:15" x14ac:dyDescent="0.35">
      <c r="A68" s="15" t="s">
        <v>264</v>
      </c>
      <c r="B68" s="8">
        <v>45</v>
      </c>
      <c r="C68" s="8">
        <v>33</v>
      </c>
      <c r="D68" s="2">
        <v>7.6669468720737899E-3</v>
      </c>
      <c r="E68" s="2">
        <v>4.9576396742582298E-3</v>
      </c>
      <c r="F68" s="2">
        <v>0.81295235102903896</v>
      </c>
      <c r="G68" s="2">
        <v>0.466342041230208</v>
      </c>
      <c r="H68" s="2">
        <v>1.4253023271285501</v>
      </c>
      <c r="I68" s="2">
        <v>0.50007300322593995</v>
      </c>
      <c r="J68" s="2">
        <v>0.65616218313428398</v>
      </c>
      <c r="K68" s="2">
        <v>-0.721869756379804</v>
      </c>
      <c r="L68" s="2">
        <v>0.27696069127794898</v>
      </c>
      <c r="M68" s="4">
        <v>9.1500106087642995E-3</v>
      </c>
      <c r="N68" s="4">
        <v>2.8294648190178798E-2</v>
      </c>
      <c r="O68" s="63" t="str">
        <f>IF(K68&lt;0,"Increased in Manitoba", "Decreased in Manitoba")</f>
        <v>Increased in Manitoba</v>
      </c>
    </row>
    <row r="69" spans="1:15" x14ac:dyDescent="0.35">
      <c r="A69" s="15" t="s">
        <v>221</v>
      </c>
      <c r="B69" s="8">
        <v>41</v>
      </c>
      <c r="C69" s="8">
        <v>37</v>
      </c>
      <c r="D69" s="2">
        <v>6.5559052035518803E-2</v>
      </c>
      <c r="E69" s="2">
        <v>0.12539181594733301</v>
      </c>
      <c r="F69" s="2">
        <v>0.61242103959073002</v>
      </c>
      <c r="G69" s="2">
        <v>0.35145914896689801</v>
      </c>
      <c r="H69" s="2">
        <v>1.06765286960975</v>
      </c>
      <c r="I69" s="2">
        <v>7.9093519391459102E-2</v>
      </c>
      <c r="J69" s="2">
        <v>0.198722467471041</v>
      </c>
      <c r="K69" s="2">
        <v>0.88336785498862802</v>
      </c>
      <c r="L69" s="2">
        <v>0.343538743705951</v>
      </c>
      <c r="M69" s="4">
        <v>1.0129479402118301E-2</v>
      </c>
      <c r="N69" s="4">
        <v>3.0848869088269299E-2</v>
      </c>
      <c r="O69" s="63" t="str">
        <f>IF(K69&lt;0,"Increased in Manitoba", "Decreased in Manitoba")</f>
        <v>Decreased in Manitoba</v>
      </c>
    </row>
    <row r="70" spans="1:15" x14ac:dyDescent="0.35">
      <c r="A70" s="15" t="s">
        <v>186</v>
      </c>
      <c r="B70" s="8">
        <v>27</v>
      </c>
      <c r="C70" s="8">
        <v>3</v>
      </c>
      <c r="D70" s="2">
        <v>3.8309494497071198E-3</v>
      </c>
      <c r="E70" s="2">
        <v>1.3501684449987201E-4</v>
      </c>
      <c r="F70" s="2">
        <v>6.4232311610365</v>
      </c>
      <c r="G70" s="2">
        <v>1.9062374354782099</v>
      </c>
      <c r="H70" s="2">
        <v>33.849614353658303</v>
      </c>
      <c r="I70" s="2">
        <v>5.5781240838316602E-4</v>
      </c>
      <c r="J70" s="2">
        <v>5.9332416889746097E-3</v>
      </c>
      <c r="K70" s="2">
        <v>-2.3733286257678299</v>
      </c>
      <c r="L70" s="2">
        <v>0.96279382952312398</v>
      </c>
      <c r="M70" s="4">
        <v>1.36996636629498E-2</v>
      </c>
      <c r="N70" s="4">
        <v>4.1098990988849497E-2</v>
      </c>
      <c r="O70" s="63" t="str">
        <f>IF(K70&lt;0,"Increased in Manitoba", "Decreased in Manitoba")</f>
        <v>Increased in Manitoba</v>
      </c>
    </row>
    <row r="71" spans="1:15" x14ac:dyDescent="0.35">
      <c r="A71" s="15" t="s">
        <v>177</v>
      </c>
      <c r="B71" s="8">
        <v>70</v>
      </c>
      <c r="C71" s="8">
        <v>25</v>
      </c>
      <c r="D71" s="2">
        <v>0.42430491064785603</v>
      </c>
      <c r="E71" s="2">
        <v>4.8935907343106801E-2</v>
      </c>
      <c r="F71" s="2">
        <v>2.2150039923262601</v>
      </c>
      <c r="G71" s="2">
        <v>1.26904424178599</v>
      </c>
      <c r="H71" s="2">
        <v>3.95354283396312</v>
      </c>
      <c r="I71" s="2">
        <v>3.3738647442869999E-3</v>
      </c>
      <c r="J71" s="2">
        <v>1.8002063043656698E-2</v>
      </c>
      <c r="K71" s="2">
        <v>-1.1914108014081599</v>
      </c>
      <c r="L71" s="2">
        <v>0.49864931434382898</v>
      </c>
      <c r="M71" s="4">
        <v>1.68816183167175E-2</v>
      </c>
      <c r="N71" s="4">
        <v>4.9900077671473898E-2</v>
      </c>
      <c r="O71" s="63" t="str">
        <f>IF(K71&lt;0,"Increased in Manitoba", "Decreased in Manitoba")</f>
        <v>Increased in Manitoba</v>
      </c>
    </row>
  </sheetData>
  <sortState xmlns:xlrd2="http://schemas.microsoft.com/office/spreadsheetml/2017/richdata2" ref="A4:O71">
    <sortCondition ref="N4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16"/>
  <sheetViews>
    <sheetView topLeftCell="C1" workbookViewId="0">
      <selection activeCell="N4" sqref="N4:N16"/>
    </sheetView>
  </sheetViews>
  <sheetFormatPr defaultRowHeight="14.5" x14ac:dyDescent="0.35"/>
  <cols>
    <col min="1" max="1" width="25.26953125" bestFit="1" customWidth="1"/>
    <col min="2" max="2" width="12.1796875" bestFit="1" customWidth="1"/>
    <col min="3" max="3" width="7.54296875" customWidth="1"/>
    <col min="4" max="4" width="16" bestFit="1" customWidth="1"/>
    <col min="5" max="10" width="12" bestFit="1" customWidth="1"/>
    <col min="11" max="11" width="12.7265625" bestFit="1" customWidth="1"/>
    <col min="12" max="14" width="12" bestFit="1" customWidth="1"/>
    <col min="15" max="15" width="21.7265625" customWidth="1"/>
  </cols>
  <sheetData>
    <row r="1" spans="1:15" x14ac:dyDescent="0.35">
      <c r="A1" t="s">
        <v>1243</v>
      </c>
    </row>
    <row r="3" spans="1:15" x14ac:dyDescent="0.35">
      <c r="A3" s="33" t="s">
        <v>138</v>
      </c>
      <c r="B3" s="68" t="s">
        <v>374</v>
      </c>
      <c r="C3" s="68" t="s">
        <v>375</v>
      </c>
      <c r="D3" s="68" t="s">
        <v>376</v>
      </c>
      <c r="E3" s="68" t="s">
        <v>377</v>
      </c>
      <c r="F3" s="68" t="s">
        <v>143</v>
      </c>
      <c r="G3" s="68" t="s">
        <v>144</v>
      </c>
      <c r="H3" s="68" t="s">
        <v>145</v>
      </c>
      <c r="I3" s="68" t="s">
        <v>146</v>
      </c>
      <c r="J3" s="68" t="s">
        <v>147</v>
      </c>
      <c r="K3" s="68" t="s">
        <v>148</v>
      </c>
      <c r="L3" s="68" t="s">
        <v>149</v>
      </c>
      <c r="M3" s="68" t="s">
        <v>150</v>
      </c>
      <c r="N3" s="68" t="s">
        <v>151</v>
      </c>
      <c r="O3" s="69"/>
    </row>
    <row r="4" spans="1:15" x14ac:dyDescent="0.35">
      <c r="A4" s="15" t="s">
        <v>260</v>
      </c>
      <c r="B4" s="8">
        <v>24</v>
      </c>
      <c r="C4" s="8">
        <v>16</v>
      </c>
      <c r="D4" s="2">
        <v>2.9595541E-2</v>
      </c>
      <c r="E4" s="2">
        <v>7.8309056000000002E-2</v>
      </c>
      <c r="F4" s="2">
        <v>0.34504787599999998</v>
      </c>
      <c r="G4" s="2">
        <v>0.119351122</v>
      </c>
      <c r="H4" s="2">
        <v>0.95354537299999997</v>
      </c>
      <c r="I4" s="2">
        <v>3.4772918E-2</v>
      </c>
      <c r="J4" s="2">
        <v>0.34232462299999999</v>
      </c>
      <c r="K4" s="2">
        <v>1.8632445479999999</v>
      </c>
      <c r="L4" s="2">
        <v>0.41198589499999999</v>
      </c>
      <c r="M4" s="4">
        <v>6.1099999999999999E-6</v>
      </c>
      <c r="N4" s="4">
        <v>1.2278409999999999E-3</v>
      </c>
      <c r="O4" t="str">
        <f>IF(K4&lt;0,"Increased in Manitoba", "Decreased in Manitoba")</f>
        <v>Decreased in Manitoba</v>
      </c>
    </row>
    <row r="5" spans="1:15" x14ac:dyDescent="0.35">
      <c r="A5" s="15" t="s">
        <v>216</v>
      </c>
      <c r="B5" s="8">
        <v>48</v>
      </c>
      <c r="C5" s="8">
        <v>15</v>
      </c>
      <c r="D5" s="2">
        <v>1.1056659200000001</v>
      </c>
      <c r="E5" s="2">
        <v>4.6026801999999999E-2</v>
      </c>
      <c r="F5" s="2">
        <v>1.7489924349999999</v>
      </c>
      <c r="G5" s="2">
        <v>0.61244303600000005</v>
      </c>
      <c r="H5" s="2">
        <v>4.9316216610000003</v>
      </c>
      <c r="I5" s="2">
        <v>0.326546536</v>
      </c>
      <c r="J5" s="2">
        <v>0.70510931600000004</v>
      </c>
      <c r="K5" s="2">
        <v>-2.7134088300000001</v>
      </c>
      <c r="L5" s="2">
        <v>0.65664396599999997</v>
      </c>
      <c r="M5" s="4">
        <v>3.5899999999999998E-5</v>
      </c>
      <c r="N5" s="4">
        <v>2.5312139999999999E-3</v>
      </c>
      <c r="O5" t="str">
        <f>IF(K5&lt;0,"Increased in Manitoba", "Decreased in Manitoba")</f>
        <v>Increased in Manitoba</v>
      </c>
    </row>
    <row r="6" spans="1:15" x14ac:dyDescent="0.35">
      <c r="A6" s="15" t="s">
        <v>224</v>
      </c>
      <c r="B6" s="8">
        <v>38</v>
      </c>
      <c r="C6" s="8">
        <v>19</v>
      </c>
      <c r="D6" s="2">
        <v>6.1297959999999999E-2</v>
      </c>
      <c r="E6" s="2">
        <v>0.13483419999999999</v>
      </c>
      <c r="F6" s="2">
        <v>0.47034277099999999</v>
      </c>
      <c r="G6" s="2">
        <v>0.14685752499999999</v>
      </c>
      <c r="H6" s="2">
        <v>1.3633459320000001</v>
      </c>
      <c r="I6" s="2">
        <v>0.15967199900000001</v>
      </c>
      <c r="J6" s="2">
        <v>0.61719368799999996</v>
      </c>
      <c r="K6" s="2">
        <v>1.5205481190000001</v>
      </c>
      <c r="L6" s="2">
        <v>0.36900621500000003</v>
      </c>
      <c r="M6" s="4">
        <v>3.7799999999999997E-5</v>
      </c>
      <c r="N6" s="4">
        <v>2.5312139999999999E-3</v>
      </c>
      <c r="O6" t="str">
        <f>IF(K6&lt;0,"Increased in Manitoba", "Decreased in Manitoba")</f>
        <v>Decreased in Manitoba</v>
      </c>
    </row>
    <row r="7" spans="1:15" x14ac:dyDescent="0.35">
      <c r="A7" s="15" t="s">
        <v>160</v>
      </c>
      <c r="B7" s="8">
        <v>43</v>
      </c>
      <c r="C7" s="8">
        <v>14</v>
      </c>
      <c r="D7" s="2">
        <v>0.201962893</v>
      </c>
      <c r="E7" s="2">
        <v>5.4460039999999999E-3</v>
      </c>
      <c r="F7" s="2">
        <v>1.4680327339999999</v>
      </c>
      <c r="G7" s="2">
        <v>0.52948206600000003</v>
      </c>
      <c r="H7" s="2">
        <v>4.0463881859999997</v>
      </c>
      <c r="I7" s="2">
        <v>0.48121428500000002</v>
      </c>
      <c r="J7" s="2">
        <v>0.86161326000000005</v>
      </c>
      <c r="K7" s="2">
        <v>-2.361625251</v>
      </c>
      <c r="L7" s="2">
        <v>0.59813134300000004</v>
      </c>
      <c r="M7" s="4">
        <v>7.8700000000000002E-5</v>
      </c>
      <c r="N7" s="4">
        <v>3.9544410000000004E-3</v>
      </c>
      <c r="O7" t="str">
        <f>IF(K7&lt;0,"Increased in Manitoba", "Decreased in Manitoba")</f>
        <v>Increased in Manitoba</v>
      </c>
    </row>
    <row r="8" spans="1:15" x14ac:dyDescent="0.35">
      <c r="A8" s="15" t="s">
        <v>187</v>
      </c>
      <c r="B8" s="8">
        <v>39</v>
      </c>
      <c r="C8" s="8">
        <v>14</v>
      </c>
      <c r="D8" s="2">
        <v>0.122673093</v>
      </c>
      <c r="E8" s="2">
        <v>5.2248590000000001E-3</v>
      </c>
      <c r="F8" s="2">
        <v>1.150956761</v>
      </c>
      <c r="G8" s="2">
        <v>0.41768131200000003</v>
      </c>
      <c r="H8" s="2">
        <v>3.1425646669999998</v>
      </c>
      <c r="I8" s="2">
        <v>0.81835709800000001</v>
      </c>
      <c r="J8" s="2">
        <v>1</v>
      </c>
      <c r="K8" s="2">
        <v>-2.128385244</v>
      </c>
      <c r="L8" s="2">
        <v>0.55659783299999999</v>
      </c>
      <c r="M8" s="4">
        <v>1.31347E-4</v>
      </c>
      <c r="N8" s="4">
        <v>5.2801439999999996E-3</v>
      </c>
      <c r="O8" t="str">
        <f>IF(K8&lt;0,"Increased in Manitoba", "Decreased in Manitoba")</f>
        <v>Increased in Manitoba</v>
      </c>
    </row>
    <row r="9" spans="1:15" x14ac:dyDescent="0.35">
      <c r="A9" s="15" t="s">
        <v>319</v>
      </c>
      <c r="B9" s="8">
        <v>12</v>
      </c>
      <c r="C9" s="8">
        <v>8</v>
      </c>
      <c r="D9" s="2">
        <v>2.3613255E-2</v>
      </c>
      <c r="E9" s="2">
        <v>0.53129395199999996</v>
      </c>
      <c r="F9" s="2">
        <v>0.48626130899999997</v>
      </c>
      <c r="G9" s="2">
        <v>0.152902804</v>
      </c>
      <c r="H9" s="2">
        <v>1.600027324</v>
      </c>
      <c r="I9" s="2">
        <v>0.1722043</v>
      </c>
      <c r="J9" s="2">
        <v>0.61809043399999997</v>
      </c>
      <c r="K9" s="2">
        <v>3.4815471599999999</v>
      </c>
      <c r="L9" s="2">
        <v>0.95290396200000005</v>
      </c>
      <c r="M9" s="4">
        <v>2.5857099999999997E-4</v>
      </c>
      <c r="N9" s="4">
        <v>8.6621210000000001E-3</v>
      </c>
      <c r="O9" t="str">
        <f>IF(K9&lt;0,"Increased in Manitoba", "Decreased in Manitoba")</f>
        <v>Decreased in Manitoba</v>
      </c>
    </row>
    <row r="10" spans="1:15" x14ac:dyDescent="0.35">
      <c r="A10" s="15" t="s">
        <v>215</v>
      </c>
      <c r="B10" s="8">
        <v>43</v>
      </c>
      <c r="C10" s="8">
        <v>22</v>
      </c>
      <c r="D10" s="2">
        <v>4.3630646000000002E-2</v>
      </c>
      <c r="E10" s="2">
        <v>0.260413336</v>
      </c>
      <c r="F10" s="2">
        <v>0.316222428</v>
      </c>
      <c r="G10" s="2">
        <v>7.1105958999999996E-2</v>
      </c>
      <c r="H10" s="2">
        <v>1.0836332740000001</v>
      </c>
      <c r="I10" s="2">
        <v>4.9723796000000001E-2</v>
      </c>
      <c r="J10" s="2">
        <v>0.37016603999999997</v>
      </c>
      <c r="K10" s="2">
        <v>1.6880942720000001</v>
      </c>
      <c r="L10" s="2">
        <v>0.50618680999999999</v>
      </c>
      <c r="M10" s="4">
        <v>8.5322900000000005E-4</v>
      </c>
      <c r="N10" s="4">
        <v>2.4499855000000001E-2</v>
      </c>
      <c r="O10" t="str">
        <f>IF(K10&lt;0,"Increased in Manitoba", "Decreased in Manitoba")</f>
        <v>Decreased in Manitoba</v>
      </c>
    </row>
    <row r="11" spans="1:15" x14ac:dyDescent="0.35">
      <c r="A11" s="15" t="s">
        <v>194</v>
      </c>
      <c r="B11" s="8">
        <v>46</v>
      </c>
      <c r="C11" s="8">
        <v>11</v>
      </c>
      <c r="D11" s="2">
        <v>1.4573644E-2</v>
      </c>
      <c r="E11" s="2">
        <v>9.6925600000000005E-4</v>
      </c>
      <c r="F11" s="2">
        <v>2.8172603779999998</v>
      </c>
      <c r="G11" s="2">
        <v>1.019591455</v>
      </c>
      <c r="H11" s="2">
        <v>8.0461383939999997</v>
      </c>
      <c r="I11" s="2">
        <v>3.3738839999999999E-2</v>
      </c>
      <c r="J11" s="2">
        <v>0.34232462299999999</v>
      </c>
      <c r="K11" s="2">
        <v>-1.736304973</v>
      </c>
      <c r="L11" s="2">
        <v>0.53174801900000002</v>
      </c>
      <c r="M11" s="4">
        <v>1.0935680000000001E-3</v>
      </c>
      <c r="N11" s="4">
        <v>2.7475893000000001E-2</v>
      </c>
      <c r="O11" t="str">
        <f>IF(K11&lt;0,"Increased in Manitoba", "Decreased in Manitoba")</f>
        <v>Increased in Manitoba</v>
      </c>
    </row>
    <row r="12" spans="1:15" x14ac:dyDescent="0.35">
      <c r="A12" s="15" t="s">
        <v>163</v>
      </c>
      <c r="B12" s="8">
        <v>38</v>
      </c>
      <c r="C12" s="8">
        <v>6</v>
      </c>
      <c r="D12" s="2">
        <v>0.182625116</v>
      </c>
      <c r="E12" s="2">
        <v>4.0144600000000002E-4</v>
      </c>
      <c r="F12" s="2">
        <v>4.1580260710000001</v>
      </c>
      <c r="G12" s="2">
        <v>1.3888471689999999</v>
      </c>
      <c r="H12" s="2">
        <v>14.30076732</v>
      </c>
      <c r="I12" s="2">
        <v>5.4535920000000002E-3</v>
      </c>
      <c r="J12" s="2">
        <v>0.19480330100000001</v>
      </c>
      <c r="K12" s="2">
        <v>-3.1148418119999999</v>
      </c>
      <c r="L12" s="2">
        <v>1.0138890840000001</v>
      </c>
      <c r="M12" s="4">
        <v>2.1250710000000001E-3</v>
      </c>
      <c r="N12" s="4">
        <v>3.8830848000000001E-2</v>
      </c>
      <c r="O12" t="str">
        <f>IF(K12&lt;0,"Increased in Manitoba", "Decreased in Manitoba")</f>
        <v>Increased in Manitoba</v>
      </c>
    </row>
    <row r="13" spans="1:15" x14ac:dyDescent="0.35">
      <c r="A13" s="15" t="s">
        <v>263</v>
      </c>
      <c r="B13" s="8">
        <v>63</v>
      </c>
      <c r="C13" s="8">
        <v>24</v>
      </c>
      <c r="D13" s="2">
        <v>0.54882562999999995</v>
      </c>
      <c r="E13" s="2">
        <v>5.7389818000000002E-2</v>
      </c>
      <c r="F13" s="2">
        <v>1.0494527600000001</v>
      </c>
      <c r="G13" s="2">
        <v>9.3918172999999994E-2</v>
      </c>
      <c r="H13" s="2">
        <v>6.9572950640000002</v>
      </c>
      <c r="I13" s="2">
        <v>1</v>
      </c>
      <c r="J13" s="2">
        <v>1</v>
      </c>
      <c r="K13" s="2">
        <v>-1.3225156360000001</v>
      </c>
      <c r="L13" s="2">
        <v>0.42397726499999999</v>
      </c>
      <c r="M13" s="4">
        <v>1.8127639999999999E-3</v>
      </c>
      <c r="N13" s="4">
        <v>3.8830848000000001E-2</v>
      </c>
      <c r="O13" t="str">
        <f>IF(K13&lt;0,"Increased in Manitoba", "Decreased in Manitoba")</f>
        <v>Increased in Manitoba</v>
      </c>
    </row>
    <row r="14" spans="1:15" x14ac:dyDescent="0.35">
      <c r="A14" s="15" t="s">
        <v>217</v>
      </c>
      <c r="B14" s="8">
        <v>61</v>
      </c>
      <c r="C14" s="8">
        <v>24</v>
      </c>
      <c r="D14" s="2">
        <v>0.92766746099999997</v>
      </c>
      <c r="E14" s="2">
        <v>1.4141550249999999</v>
      </c>
      <c r="F14" s="2">
        <v>0.72850221999999998</v>
      </c>
      <c r="G14" s="2">
        <v>6.9136642999999998E-2</v>
      </c>
      <c r="H14" s="2">
        <v>4.2055211149999998</v>
      </c>
      <c r="I14" s="2">
        <v>1</v>
      </c>
      <c r="J14" s="2">
        <v>1</v>
      </c>
      <c r="K14" s="2">
        <v>1.228993666</v>
      </c>
      <c r="L14" s="2">
        <v>0.396771769</v>
      </c>
      <c r="M14" s="4">
        <v>1.9517180000000001E-3</v>
      </c>
      <c r="N14" s="4">
        <v>3.8830848000000001E-2</v>
      </c>
      <c r="O14" t="str">
        <f>IF(K14&lt;0,"Increased in Manitoba", "Decreased in Manitoba")</f>
        <v>Decreased in Manitoba</v>
      </c>
    </row>
    <row r="15" spans="1:15" x14ac:dyDescent="0.35">
      <c r="A15" s="15" t="s">
        <v>171</v>
      </c>
      <c r="B15" s="8">
        <v>47</v>
      </c>
      <c r="C15" s="8">
        <v>14</v>
      </c>
      <c r="D15" s="2">
        <v>0.56732052200000005</v>
      </c>
      <c r="E15" s="2">
        <v>2.2672182999999999E-2</v>
      </c>
      <c r="F15" s="2">
        <v>1.904479426</v>
      </c>
      <c r="G15" s="2">
        <v>0.67894331399999996</v>
      </c>
      <c r="H15" s="2">
        <v>5.3323963939999999</v>
      </c>
      <c r="I15" s="2">
        <v>0.22703759900000001</v>
      </c>
      <c r="J15" s="2">
        <v>0.69416934399999997</v>
      </c>
      <c r="K15" s="2">
        <v>-2.4719729880000001</v>
      </c>
      <c r="L15" s="2">
        <v>0.81315537800000004</v>
      </c>
      <c r="M15" s="4">
        <v>2.3659689999999999E-3</v>
      </c>
      <c r="N15" s="4">
        <v>3.9629972999999999E-2</v>
      </c>
      <c r="O15" t="str">
        <f>IF(K15&lt;0,"Increased in Manitoba", "Decreased in Manitoba")</f>
        <v>Increased in Manitoba</v>
      </c>
    </row>
    <row r="16" spans="1:15" x14ac:dyDescent="0.35">
      <c r="A16" s="15" t="s">
        <v>259</v>
      </c>
      <c r="B16" s="8">
        <v>14</v>
      </c>
      <c r="C16" s="8">
        <v>12</v>
      </c>
      <c r="D16" s="2">
        <v>2.1639113000000001E-2</v>
      </c>
      <c r="E16" s="2">
        <v>5.9200679999999999E-2</v>
      </c>
      <c r="F16" s="2">
        <v>0.30690250800000002</v>
      </c>
      <c r="G16" s="2">
        <v>0.103319033</v>
      </c>
      <c r="H16" s="2">
        <v>0.89836406000000002</v>
      </c>
      <c r="I16" s="2">
        <v>1.9888031E-2</v>
      </c>
      <c r="J16" s="2">
        <v>0.28553529900000002</v>
      </c>
      <c r="K16" s="2">
        <v>1.961318412</v>
      </c>
      <c r="L16" s="2">
        <v>0.65463497199999998</v>
      </c>
      <c r="M16" s="4">
        <v>2.7350249999999999E-3</v>
      </c>
      <c r="N16" s="4">
        <v>4.2287699999999998E-2</v>
      </c>
      <c r="O16" t="str">
        <f>IF(K16&lt;0,"Increased in Manitoba", "Decreased in Manitoba")</f>
        <v>Decreased in Manitoba</v>
      </c>
    </row>
  </sheetData>
  <sortState xmlns:xlrd2="http://schemas.microsoft.com/office/spreadsheetml/2017/richdata2" ref="A4:O16">
    <sortCondition ref="N4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54"/>
  <sheetViews>
    <sheetView workbookViewId="0">
      <selection activeCell="N4" sqref="N4:N54"/>
    </sheetView>
  </sheetViews>
  <sheetFormatPr defaultRowHeight="14.5" x14ac:dyDescent="0.35"/>
  <cols>
    <col min="1" max="1" width="32.26953125" bestFit="1" customWidth="1"/>
    <col min="2" max="2" width="12.1796875" bestFit="1" customWidth="1"/>
    <col min="3" max="3" width="7.54296875" customWidth="1"/>
    <col min="4" max="4" width="16" bestFit="1" customWidth="1"/>
    <col min="5" max="10" width="12" bestFit="1" customWidth="1"/>
    <col min="11" max="11" width="12.7265625" bestFit="1" customWidth="1"/>
    <col min="12" max="14" width="12" bestFit="1" customWidth="1"/>
    <col min="15" max="15" width="21.26953125" customWidth="1"/>
  </cols>
  <sheetData>
    <row r="1" spans="1:15" x14ac:dyDescent="0.35">
      <c r="A1" t="s">
        <v>1244</v>
      </c>
    </row>
    <row r="3" spans="1:15" x14ac:dyDescent="0.35">
      <c r="A3" s="33" t="s">
        <v>138</v>
      </c>
      <c r="B3" s="68" t="s">
        <v>374</v>
      </c>
      <c r="C3" s="68" t="s">
        <v>375</v>
      </c>
      <c r="D3" s="68" t="s">
        <v>376</v>
      </c>
      <c r="E3" s="68" t="s">
        <v>377</v>
      </c>
      <c r="F3" s="68" t="s">
        <v>143</v>
      </c>
      <c r="G3" s="68" t="s">
        <v>144</v>
      </c>
      <c r="H3" s="68" t="s">
        <v>145</v>
      </c>
      <c r="I3" s="68" t="s">
        <v>146</v>
      </c>
      <c r="J3" s="68" t="s">
        <v>147</v>
      </c>
      <c r="K3" s="68" t="s">
        <v>148</v>
      </c>
      <c r="L3" s="68" t="s">
        <v>149</v>
      </c>
      <c r="M3" s="68" t="s">
        <v>150</v>
      </c>
      <c r="N3" s="68" t="s">
        <v>151</v>
      </c>
      <c r="O3" s="69"/>
    </row>
    <row r="4" spans="1:15" x14ac:dyDescent="0.35">
      <c r="A4" s="15" t="s">
        <v>265</v>
      </c>
      <c r="B4" s="8">
        <v>103</v>
      </c>
      <c r="C4" s="8">
        <v>80</v>
      </c>
      <c r="D4" s="2">
        <v>0.56454537699999996</v>
      </c>
      <c r="E4" s="2">
        <v>0.16820975199999999</v>
      </c>
      <c r="F4" s="2">
        <v>0.94441061400000004</v>
      </c>
      <c r="G4" s="2">
        <v>0.37048427299999998</v>
      </c>
      <c r="H4" s="2">
        <v>2.3388385189999998</v>
      </c>
      <c r="I4" s="2">
        <v>1</v>
      </c>
      <c r="J4" s="2">
        <v>1</v>
      </c>
      <c r="K4" s="2">
        <v>-1.579953116</v>
      </c>
      <c r="L4" s="2">
        <v>0.21515637300000001</v>
      </c>
      <c r="M4" s="4">
        <v>2.08E-13</v>
      </c>
      <c r="N4" s="4">
        <v>4.1899999999999999E-11</v>
      </c>
      <c r="O4" t="str">
        <f>IF(K4&lt;0,"Increased in Manitoba", "Decreased in Manitoba")</f>
        <v>Increased in Manitoba</v>
      </c>
    </row>
    <row r="5" spans="1:15" x14ac:dyDescent="0.35">
      <c r="A5" s="15" t="s">
        <v>218</v>
      </c>
      <c r="B5" s="8">
        <v>60</v>
      </c>
      <c r="C5" s="8">
        <v>43</v>
      </c>
      <c r="D5" s="2">
        <v>2.4163949000000001E-2</v>
      </c>
      <c r="E5" s="2">
        <v>8.4812840000000004E-3</v>
      </c>
      <c r="F5" s="2">
        <v>1.1539729540000001</v>
      </c>
      <c r="G5" s="2">
        <v>0.64419587099999998</v>
      </c>
      <c r="H5" s="2">
        <v>2.0712825029999999</v>
      </c>
      <c r="I5" s="2">
        <v>0.67591744200000003</v>
      </c>
      <c r="J5" s="2">
        <v>0.82339033900000003</v>
      </c>
      <c r="K5" s="2">
        <v>-1.312046297</v>
      </c>
      <c r="L5" s="2">
        <v>0.239997818</v>
      </c>
      <c r="M5" s="4">
        <v>4.58E-8</v>
      </c>
      <c r="N5" s="4">
        <v>4.6E-6</v>
      </c>
      <c r="O5" t="str">
        <f>IF(K5&lt;0,"Increased in Manitoba", "Decreased in Manitoba")</f>
        <v>Increased in Manitoba</v>
      </c>
    </row>
    <row r="6" spans="1:15" x14ac:dyDescent="0.35">
      <c r="A6" s="15" t="s">
        <v>282</v>
      </c>
      <c r="B6" s="8">
        <v>42</v>
      </c>
      <c r="C6" s="8">
        <v>19</v>
      </c>
      <c r="D6" s="2">
        <v>0.124999549</v>
      </c>
      <c r="E6" s="2">
        <v>2.0717032E-2</v>
      </c>
      <c r="F6" s="2">
        <v>2.0868907800000001</v>
      </c>
      <c r="G6" s="2">
        <v>1.0712170110000001</v>
      </c>
      <c r="H6" s="2">
        <v>4.1756536310000003</v>
      </c>
      <c r="I6" s="2">
        <v>2.2012420000000001E-2</v>
      </c>
      <c r="J6" s="2">
        <v>0.105345154</v>
      </c>
      <c r="K6" s="2">
        <v>-2.4704125509999999</v>
      </c>
      <c r="L6" s="2">
        <v>0.51521924600000002</v>
      </c>
      <c r="M6" s="4">
        <v>1.6300000000000001E-6</v>
      </c>
      <c r="N6" s="4">
        <v>6.5400000000000004E-5</v>
      </c>
      <c r="O6" t="str">
        <f>IF(K6&lt;0,"Increased in Manitoba", "Decreased in Manitoba")</f>
        <v>Increased in Manitoba</v>
      </c>
    </row>
    <row r="7" spans="1:15" x14ac:dyDescent="0.35">
      <c r="A7" s="15" t="s">
        <v>190</v>
      </c>
      <c r="B7" s="8">
        <v>42</v>
      </c>
      <c r="C7" s="8">
        <v>21</v>
      </c>
      <c r="D7" s="2">
        <v>2.6910285999999999E-2</v>
      </c>
      <c r="E7" s="2">
        <v>5.2522810000000001E-3</v>
      </c>
      <c r="F7" s="2">
        <v>1.8367997840000001</v>
      </c>
      <c r="G7" s="2">
        <v>0.95604896500000003</v>
      </c>
      <c r="H7" s="2">
        <v>3.6046862370000001</v>
      </c>
      <c r="I7" s="2">
        <v>6.7713680999999998E-2</v>
      </c>
      <c r="J7" s="2">
        <v>0.20301588700000001</v>
      </c>
      <c r="K7" s="2">
        <v>-1.9870520380000001</v>
      </c>
      <c r="L7" s="2">
        <v>0.41197511399999998</v>
      </c>
      <c r="M7" s="4">
        <v>1.4100000000000001E-6</v>
      </c>
      <c r="N7" s="4">
        <v>6.5400000000000004E-5</v>
      </c>
      <c r="O7" t="str">
        <f>IF(K7&lt;0,"Increased in Manitoba", "Decreased in Manitoba")</f>
        <v>Increased in Manitoba</v>
      </c>
    </row>
    <row r="8" spans="1:15" x14ac:dyDescent="0.35">
      <c r="A8" s="15" t="s">
        <v>187</v>
      </c>
      <c r="B8" s="8">
        <v>73</v>
      </c>
      <c r="C8" s="8">
        <v>57</v>
      </c>
      <c r="D8" s="2">
        <v>0.16695415799999999</v>
      </c>
      <c r="E8" s="2">
        <v>4.4319681E-2</v>
      </c>
      <c r="F8" s="2">
        <v>0.96778306700000005</v>
      </c>
      <c r="G8" s="2">
        <v>0.52840800499999996</v>
      </c>
      <c r="H8" s="2">
        <v>1.765880085</v>
      </c>
      <c r="I8" s="2">
        <v>1</v>
      </c>
      <c r="J8" s="2">
        <v>1</v>
      </c>
      <c r="K8" s="2">
        <v>-1.4342955340000001</v>
      </c>
      <c r="L8" s="2">
        <v>0.29514051499999999</v>
      </c>
      <c r="M8" s="4">
        <v>1.1799999999999999E-6</v>
      </c>
      <c r="N8" s="4">
        <v>6.5400000000000004E-5</v>
      </c>
      <c r="O8" t="str">
        <f>IF(K8&lt;0,"Increased in Manitoba", "Decreased in Manitoba")</f>
        <v>Increased in Manitoba</v>
      </c>
    </row>
    <row r="9" spans="1:15" x14ac:dyDescent="0.35">
      <c r="A9" s="15" t="s">
        <v>160</v>
      </c>
      <c r="B9" s="8">
        <v>92</v>
      </c>
      <c r="C9" s="8">
        <v>46</v>
      </c>
      <c r="D9" s="2">
        <v>0.22139630499999999</v>
      </c>
      <c r="E9" s="2">
        <v>4.5629596000000001E-2</v>
      </c>
      <c r="F9" s="2">
        <v>3.4395143749999999</v>
      </c>
      <c r="G9" s="2">
        <v>1.8253875909999999</v>
      </c>
      <c r="H9" s="2">
        <v>6.5974617289999999</v>
      </c>
      <c r="I9" s="2">
        <v>5.9500000000000003E-5</v>
      </c>
      <c r="J9" s="2">
        <v>3.9877410000000004E-3</v>
      </c>
      <c r="K9" s="2">
        <v>-1.654967066</v>
      </c>
      <c r="L9" s="2">
        <v>0.35143555900000001</v>
      </c>
      <c r="M9" s="4">
        <v>2.4899999999999999E-6</v>
      </c>
      <c r="N9" s="4">
        <v>8.3300000000000005E-5</v>
      </c>
      <c r="O9" t="str">
        <f>IF(K9&lt;0,"Increased in Manitoba", "Decreased in Manitoba")</f>
        <v>Increased in Manitoba</v>
      </c>
    </row>
    <row r="10" spans="1:15" x14ac:dyDescent="0.35">
      <c r="A10" s="15" t="s">
        <v>215</v>
      </c>
      <c r="B10" s="8">
        <v>75</v>
      </c>
      <c r="C10" s="8">
        <v>78</v>
      </c>
      <c r="D10" s="2">
        <v>0.16616345699999999</v>
      </c>
      <c r="E10" s="2">
        <v>0.63836818100000003</v>
      </c>
      <c r="F10" s="2">
        <v>0.29237525599999997</v>
      </c>
      <c r="G10" s="2">
        <v>0.133149607</v>
      </c>
      <c r="H10" s="2">
        <v>0.607145143</v>
      </c>
      <c r="I10" s="2">
        <v>4.6479799999999999E-4</v>
      </c>
      <c r="J10" s="2">
        <v>1.4995971E-2</v>
      </c>
      <c r="K10" s="2">
        <v>1.4205349229999999</v>
      </c>
      <c r="L10" s="2">
        <v>0.303993925</v>
      </c>
      <c r="M10" s="4">
        <v>2.9699999999999999E-6</v>
      </c>
      <c r="N10" s="4">
        <v>8.53E-5</v>
      </c>
      <c r="O10" t="str">
        <f>IF(K10&lt;0,"Increased in Manitoba", "Decreased in Manitoba")</f>
        <v>Decreased in Manitoba</v>
      </c>
    </row>
    <row r="11" spans="1:15" x14ac:dyDescent="0.35">
      <c r="A11" s="15" t="s">
        <v>256</v>
      </c>
      <c r="B11" s="8">
        <v>11</v>
      </c>
      <c r="C11" s="8">
        <v>30</v>
      </c>
      <c r="D11" s="2">
        <v>4.3083432999999997E-2</v>
      </c>
      <c r="E11" s="2">
        <v>0.53521360799999995</v>
      </c>
      <c r="F11" s="2">
        <v>0.21068141900000001</v>
      </c>
      <c r="G11" s="2">
        <v>8.8605929999999999E-2</v>
      </c>
      <c r="H11" s="2">
        <v>0.46904285299999998</v>
      </c>
      <c r="I11" s="2">
        <v>3.5200000000000002E-5</v>
      </c>
      <c r="J11" s="2">
        <v>3.5365209999999999E-3</v>
      </c>
      <c r="K11" s="2">
        <v>3.2837001049999999</v>
      </c>
      <c r="L11" s="2">
        <v>0.71091050899999997</v>
      </c>
      <c r="M11" s="4">
        <v>3.8600000000000003E-6</v>
      </c>
      <c r="N11" s="4">
        <v>9.6899999999999997E-5</v>
      </c>
      <c r="O11" t="str">
        <f>IF(K11&lt;0,"Increased in Manitoba", "Decreased in Manitoba")</f>
        <v>Decreased in Manitoba</v>
      </c>
    </row>
    <row r="12" spans="1:15" x14ac:dyDescent="0.35">
      <c r="A12" s="15" t="s">
        <v>188</v>
      </c>
      <c r="B12" s="8">
        <v>50</v>
      </c>
      <c r="C12" s="8">
        <v>26</v>
      </c>
      <c r="D12" s="2">
        <v>7.2621689000000003E-2</v>
      </c>
      <c r="E12" s="2">
        <v>9.6343439999999995E-3</v>
      </c>
      <c r="F12" s="2">
        <v>1.8329145840000001</v>
      </c>
      <c r="G12" s="2">
        <v>0.98819138900000003</v>
      </c>
      <c r="H12" s="2">
        <v>3.4505272219999998</v>
      </c>
      <c r="I12" s="2">
        <v>4.3398730000000003E-2</v>
      </c>
      <c r="J12" s="2">
        <v>0.14300237299999999</v>
      </c>
      <c r="K12" s="2">
        <v>-1.81981631</v>
      </c>
      <c r="L12" s="2">
        <v>0.39886967299999998</v>
      </c>
      <c r="M12" s="4">
        <v>5.0599999999999998E-6</v>
      </c>
      <c r="N12" s="4">
        <v>1.01634E-4</v>
      </c>
      <c r="O12" t="str">
        <f>IF(K12&lt;0,"Increased in Manitoba", "Decreased in Manitoba")</f>
        <v>Increased in Manitoba</v>
      </c>
    </row>
    <row r="13" spans="1:15" x14ac:dyDescent="0.35">
      <c r="A13" s="15" t="s">
        <v>311</v>
      </c>
      <c r="B13" s="8">
        <v>61</v>
      </c>
      <c r="C13" s="8">
        <v>45</v>
      </c>
      <c r="D13" s="2">
        <v>2.4073328000000001E-2</v>
      </c>
      <c r="E13" s="2">
        <v>1.302005E-2</v>
      </c>
      <c r="F13" s="2">
        <v>1.0934860909999999</v>
      </c>
      <c r="G13" s="2">
        <v>0.61033901700000004</v>
      </c>
      <c r="H13" s="2">
        <v>1.9609206239999999</v>
      </c>
      <c r="I13" s="2">
        <v>0.78128405599999995</v>
      </c>
      <c r="J13" s="2">
        <v>0.89226190500000002</v>
      </c>
      <c r="K13" s="2">
        <v>-1.172885816</v>
      </c>
      <c r="L13" s="2">
        <v>0.25653847400000002</v>
      </c>
      <c r="M13" s="4">
        <v>4.8300000000000003E-6</v>
      </c>
      <c r="N13" s="4">
        <v>1.01634E-4</v>
      </c>
      <c r="O13" t="str">
        <f>IF(K13&lt;0,"Increased in Manitoba", "Decreased in Manitoba")</f>
        <v>Increased in Manitoba</v>
      </c>
    </row>
    <row r="14" spans="1:15" x14ac:dyDescent="0.35">
      <c r="A14" s="15" t="s">
        <v>204</v>
      </c>
      <c r="B14" s="8">
        <v>30</v>
      </c>
      <c r="C14" s="8">
        <v>13</v>
      </c>
      <c r="D14" s="2">
        <v>1.3184245000000001E-2</v>
      </c>
      <c r="E14" s="2">
        <v>1.382367E-3</v>
      </c>
      <c r="F14" s="2">
        <v>2.038684468</v>
      </c>
      <c r="G14" s="2">
        <v>0.95206028300000001</v>
      </c>
      <c r="H14" s="2">
        <v>4.5754278060000004</v>
      </c>
      <c r="I14" s="2">
        <v>5.7918991000000003E-2</v>
      </c>
      <c r="J14" s="2">
        <v>0.17910334</v>
      </c>
      <c r="K14" s="2">
        <v>-2.0879422390000002</v>
      </c>
      <c r="L14" s="2">
        <v>0.46681437599999998</v>
      </c>
      <c r="M14" s="4">
        <v>7.7200000000000006E-6</v>
      </c>
      <c r="N14" s="4">
        <v>1.4110500000000001E-4</v>
      </c>
      <c r="O14" t="str">
        <f>IF(K14&lt;0,"Increased in Manitoba", "Decreased in Manitoba")</f>
        <v>Increased in Manitoba</v>
      </c>
    </row>
    <row r="15" spans="1:15" x14ac:dyDescent="0.35">
      <c r="A15" s="15" t="s">
        <v>159</v>
      </c>
      <c r="B15" s="8">
        <v>73</v>
      </c>
      <c r="C15" s="8">
        <v>39</v>
      </c>
      <c r="D15" s="2">
        <v>0.227342402</v>
      </c>
      <c r="E15" s="2">
        <v>5.9197739999999999E-2</v>
      </c>
      <c r="F15" s="2">
        <v>2.1547817079999998</v>
      </c>
      <c r="G15" s="2">
        <v>1.1939377090000001</v>
      </c>
      <c r="H15" s="2">
        <v>3.9236895390000002</v>
      </c>
      <c r="I15" s="2">
        <v>7.8479369999999993E-3</v>
      </c>
      <c r="J15" s="2">
        <v>5.2581176E-2</v>
      </c>
      <c r="K15" s="2">
        <v>-1.71228135</v>
      </c>
      <c r="L15" s="2">
        <v>0.38586104700000001</v>
      </c>
      <c r="M15" s="4">
        <v>9.0999999999999993E-6</v>
      </c>
      <c r="N15" s="4">
        <v>1.52399E-4</v>
      </c>
      <c r="O15" t="str">
        <f>IF(K15&lt;0,"Increased in Manitoba", "Decreased in Manitoba")</f>
        <v>Increased in Manitoba</v>
      </c>
    </row>
    <row r="16" spans="1:15" x14ac:dyDescent="0.35">
      <c r="A16" s="15" t="s">
        <v>214</v>
      </c>
      <c r="B16" s="8">
        <v>115</v>
      </c>
      <c r="C16" s="8">
        <v>87</v>
      </c>
      <c r="D16" s="2">
        <v>3.0487689150000001</v>
      </c>
      <c r="E16" s="2">
        <v>1.240866488</v>
      </c>
      <c r="F16" s="2">
        <v>1.7575837919999999</v>
      </c>
      <c r="G16" s="2">
        <v>0.28925423500000003</v>
      </c>
      <c r="H16" s="2">
        <v>12.312212580000001</v>
      </c>
      <c r="I16" s="2">
        <v>0.47197666100000002</v>
      </c>
      <c r="J16" s="2">
        <v>0.67498250500000001</v>
      </c>
      <c r="K16" s="2">
        <v>-0.98103576800000003</v>
      </c>
      <c r="L16" s="2">
        <v>0.23200631999999999</v>
      </c>
      <c r="M16" s="4">
        <v>2.3499999999999999E-5</v>
      </c>
      <c r="N16" s="4">
        <v>3.6375999999999997E-4</v>
      </c>
      <c r="O16" t="str">
        <f>IF(K16&lt;0,"Increased in Manitoba", "Decreased in Manitoba")</f>
        <v>Increased in Manitoba</v>
      </c>
    </row>
    <row r="17" spans="1:15" x14ac:dyDescent="0.35">
      <c r="A17" s="15" t="s">
        <v>260</v>
      </c>
      <c r="B17" s="8">
        <v>47</v>
      </c>
      <c r="C17" s="8">
        <v>58</v>
      </c>
      <c r="D17" s="2">
        <v>0.114715479</v>
      </c>
      <c r="E17" s="2">
        <v>0.22455566699999999</v>
      </c>
      <c r="F17" s="2">
        <v>0.37846939899999998</v>
      </c>
      <c r="G17" s="2">
        <v>0.20572871200000001</v>
      </c>
      <c r="H17" s="2">
        <v>0.687328469</v>
      </c>
      <c r="I17" s="2">
        <v>7.88202E-4</v>
      </c>
      <c r="J17" s="2">
        <v>1.7603180999999999E-2</v>
      </c>
      <c r="K17" s="2">
        <v>1.110300946</v>
      </c>
      <c r="L17" s="2">
        <v>0.26617534900000001</v>
      </c>
      <c r="M17" s="4">
        <v>3.0300000000000001E-5</v>
      </c>
      <c r="N17" s="4">
        <v>4.3480400000000001E-4</v>
      </c>
      <c r="O17" t="str">
        <f>IF(K17&lt;0,"Increased in Manitoba", "Decreased in Manitoba")</f>
        <v>Decreased in Manitoba</v>
      </c>
    </row>
    <row r="18" spans="1:15" x14ac:dyDescent="0.35">
      <c r="A18" s="15" t="s">
        <v>185</v>
      </c>
      <c r="B18" s="8">
        <v>40</v>
      </c>
      <c r="C18" s="8">
        <v>15</v>
      </c>
      <c r="D18" s="2">
        <v>7.6538020000000003E-3</v>
      </c>
      <c r="E18" s="2">
        <v>2.2511620000000001E-3</v>
      </c>
      <c r="F18" s="2">
        <v>2.5867155799999999</v>
      </c>
      <c r="G18" s="2">
        <v>1.2735357970000001</v>
      </c>
      <c r="H18" s="2">
        <v>5.4789491440000004</v>
      </c>
      <c r="I18" s="2">
        <v>4.5894839999999996E-3</v>
      </c>
      <c r="J18" s="2">
        <v>4.0108097000000002E-2</v>
      </c>
      <c r="K18" s="2">
        <v>-1.7170496049999999</v>
      </c>
      <c r="L18" s="2">
        <v>0.424143571</v>
      </c>
      <c r="M18" s="4">
        <v>5.1600000000000001E-5</v>
      </c>
      <c r="N18" s="4">
        <v>5.4583799999999999E-4</v>
      </c>
      <c r="O18" t="str">
        <f>IF(K18&lt;0,"Increased in Manitoba", "Decreased in Manitoba")</f>
        <v>Increased in Manitoba</v>
      </c>
    </row>
    <row r="19" spans="1:15" x14ac:dyDescent="0.35">
      <c r="A19" s="15" t="s">
        <v>205</v>
      </c>
      <c r="B19" s="8">
        <v>49</v>
      </c>
      <c r="C19" s="8">
        <v>33</v>
      </c>
      <c r="D19" s="2">
        <v>4.6102362000000001E-2</v>
      </c>
      <c r="E19" s="2">
        <v>1.8222552999999999E-2</v>
      </c>
      <c r="F19" s="2">
        <v>1.2468059090000001</v>
      </c>
      <c r="G19" s="2">
        <v>0.68527579100000002</v>
      </c>
      <c r="H19" s="2">
        <v>2.282649755</v>
      </c>
      <c r="I19" s="2">
        <v>0.47685331199999997</v>
      </c>
      <c r="J19" s="2">
        <v>0.67498250500000001</v>
      </c>
      <c r="K19" s="2">
        <v>-1.3916808439999999</v>
      </c>
      <c r="L19" s="2">
        <v>0.33982776199999998</v>
      </c>
      <c r="M19" s="4">
        <v>4.2200000000000003E-5</v>
      </c>
      <c r="N19" s="4">
        <v>5.4583799999999999E-4</v>
      </c>
      <c r="O19" t="str">
        <f>IF(K19&lt;0,"Increased in Manitoba", "Decreased in Manitoba")</f>
        <v>Increased in Manitoba</v>
      </c>
    </row>
    <row r="20" spans="1:15" x14ac:dyDescent="0.35">
      <c r="A20" s="15" t="s">
        <v>194</v>
      </c>
      <c r="B20" s="8">
        <v>70</v>
      </c>
      <c r="C20" s="8">
        <v>39</v>
      </c>
      <c r="D20" s="2">
        <v>2.4109381999999999E-2</v>
      </c>
      <c r="E20" s="2">
        <v>4.5442939999999999E-3</v>
      </c>
      <c r="F20" s="2">
        <v>1.938164368</v>
      </c>
      <c r="G20" s="2">
        <v>1.076643161</v>
      </c>
      <c r="H20" s="2">
        <v>3.5161471030000002</v>
      </c>
      <c r="I20" s="2">
        <v>2.5225227999999999E-2</v>
      </c>
      <c r="J20" s="2">
        <v>0.107718618</v>
      </c>
      <c r="K20" s="2">
        <v>-1.283464798</v>
      </c>
      <c r="L20" s="2">
        <v>0.31485065400000001</v>
      </c>
      <c r="M20" s="4">
        <v>4.57E-5</v>
      </c>
      <c r="N20" s="4">
        <v>5.4583799999999999E-4</v>
      </c>
      <c r="O20" t="str">
        <f>IF(K20&lt;0,"Increased in Manitoba", "Decreased in Manitoba")</f>
        <v>Increased in Manitoba</v>
      </c>
    </row>
    <row r="21" spans="1:15" x14ac:dyDescent="0.35">
      <c r="A21" s="15" t="s">
        <v>210</v>
      </c>
      <c r="B21" s="8">
        <v>63</v>
      </c>
      <c r="C21" s="8">
        <v>41</v>
      </c>
      <c r="D21" s="2">
        <v>1.6266951000000002E-2</v>
      </c>
      <c r="E21" s="2">
        <v>9.1743359999999999E-3</v>
      </c>
      <c r="F21" s="2">
        <v>1.3946289489999999</v>
      </c>
      <c r="G21" s="2">
        <v>0.77804462799999996</v>
      </c>
      <c r="H21" s="2">
        <v>2.5103726549999998</v>
      </c>
      <c r="I21" s="2">
        <v>0.26521480200000003</v>
      </c>
      <c r="J21" s="2">
        <v>0.480334814</v>
      </c>
      <c r="K21" s="2">
        <v>-0.98546047299999995</v>
      </c>
      <c r="L21" s="2">
        <v>0.24314701599999999</v>
      </c>
      <c r="M21" s="4">
        <v>5.0599999999999997E-5</v>
      </c>
      <c r="N21" s="4">
        <v>5.4583799999999999E-4</v>
      </c>
      <c r="O21" t="str">
        <f>IF(K21&lt;0,"Increased in Manitoba", "Decreased in Manitoba")</f>
        <v>Increased in Manitoba</v>
      </c>
    </row>
    <row r="22" spans="1:15" x14ac:dyDescent="0.35">
      <c r="A22" s="15" t="s">
        <v>233</v>
      </c>
      <c r="B22" s="8">
        <v>56</v>
      </c>
      <c r="C22" s="8">
        <v>43</v>
      </c>
      <c r="D22" s="2">
        <v>0.52607686399999998</v>
      </c>
      <c r="E22" s="2">
        <v>0.97358742099999995</v>
      </c>
      <c r="F22" s="2">
        <v>1.008213327</v>
      </c>
      <c r="G22" s="2">
        <v>0.56231808999999999</v>
      </c>
      <c r="H22" s="2">
        <v>1.8090727019999999</v>
      </c>
      <c r="I22" s="2">
        <v>1</v>
      </c>
      <c r="J22" s="2">
        <v>1</v>
      </c>
      <c r="K22" s="2">
        <v>1.6596499499999999</v>
      </c>
      <c r="L22" s="2">
        <v>0.40984390100000001</v>
      </c>
      <c r="M22" s="4">
        <v>5.13E-5</v>
      </c>
      <c r="N22" s="4">
        <v>5.4583799999999999E-4</v>
      </c>
      <c r="O22" t="str">
        <f>IF(K22&lt;0,"Increased in Manitoba", "Decreased in Manitoba")</f>
        <v>Decreased in Manitoba</v>
      </c>
    </row>
    <row r="23" spans="1:15" x14ac:dyDescent="0.35">
      <c r="A23" s="15" t="s">
        <v>319</v>
      </c>
      <c r="B23" s="8">
        <v>22</v>
      </c>
      <c r="C23" s="8">
        <v>35</v>
      </c>
      <c r="D23" s="2">
        <v>4.6839842999999999E-2</v>
      </c>
      <c r="E23" s="2">
        <v>0.31130680999999999</v>
      </c>
      <c r="F23" s="2">
        <v>0.368513586</v>
      </c>
      <c r="G23" s="2">
        <v>0.185886836</v>
      </c>
      <c r="H23" s="2">
        <v>0.71765934300000001</v>
      </c>
      <c r="I23" s="2">
        <v>1.7277950000000001E-3</v>
      </c>
      <c r="J23" s="2">
        <v>3.157153E-2</v>
      </c>
      <c r="K23" s="2">
        <v>2.1308835190000002</v>
      </c>
      <c r="L23" s="2">
        <v>0.563915214</v>
      </c>
      <c r="M23" s="4">
        <v>1.5762999999999999E-4</v>
      </c>
      <c r="N23" s="4">
        <v>1.584182E-3</v>
      </c>
      <c r="O23" t="str">
        <f>IF(K23&lt;0,"Increased in Manitoba", "Decreased in Manitoba")</f>
        <v>Decreased in Manitoba</v>
      </c>
    </row>
    <row r="24" spans="1:15" x14ac:dyDescent="0.35">
      <c r="A24" s="15" t="s">
        <v>211</v>
      </c>
      <c r="B24" s="8">
        <v>112</v>
      </c>
      <c r="C24" s="8">
        <v>88</v>
      </c>
      <c r="D24" s="2">
        <v>1.384972828</v>
      </c>
      <c r="E24" s="2">
        <v>0.58386749599999999</v>
      </c>
      <c r="F24" s="2">
        <v>0.63768981300000005</v>
      </c>
      <c r="G24" s="2">
        <v>0.10036853599999999</v>
      </c>
      <c r="H24" s="2">
        <v>3.0860416480000001</v>
      </c>
      <c r="I24" s="2">
        <v>0.734428788</v>
      </c>
      <c r="J24" s="2">
        <v>0.87349222699999995</v>
      </c>
      <c r="K24" s="2">
        <v>-0.79093345900000001</v>
      </c>
      <c r="L24" s="2">
        <v>0.21275461100000001</v>
      </c>
      <c r="M24" s="4">
        <v>2.0113600000000001E-4</v>
      </c>
      <c r="N24" s="4">
        <v>1.9251579999999999E-3</v>
      </c>
      <c r="O24" t="str">
        <f>IF(K24&lt;0,"Increased in Manitoba", "Decreased in Manitoba")</f>
        <v>Increased in Manitoba</v>
      </c>
    </row>
    <row r="25" spans="1:15" x14ac:dyDescent="0.35">
      <c r="A25" s="15" t="s">
        <v>163</v>
      </c>
      <c r="B25" s="8">
        <v>75</v>
      </c>
      <c r="C25" s="8">
        <v>39</v>
      </c>
      <c r="D25" s="2">
        <v>0.22650642900000001</v>
      </c>
      <c r="E25" s="2">
        <v>6.3989334999999994E-2</v>
      </c>
      <c r="F25" s="2">
        <v>2.3158992949999999</v>
      </c>
      <c r="G25" s="2">
        <v>1.280375136</v>
      </c>
      <c r="H25" s="2">
        <v>4.229596495</v>
      </c>
      <c r="I25" s="2">
        <v>3.3283179999999998E-3</v>
      </c>
      <c r="J25" s="2">
        <v>3.2662411000000002E-2</v>
      </c>
      <c r="K25" s="2">
        <v>-1.5379074269999999</v>
      </c>
      <c r="L25" s="2">
        <v>0.41917800399999999</v>
      </c>
      <c r="M25" s="4">
        <v>2.4363E-4</v>
      </c>
      <c r="N25" s="4">
        <v>2.2258909999999998E-3</v>
      </c>
      <c r="O25" t="str">
        <f>IF(K25&lt;0,"Increased in Manitoba", "Decreased in Manitoba")</f>
        <v>Increased in Manitoba</v>
      </c>
    </row>
    <row r="26" spans="1:15" x14ac:dyDescent="0.35">
      <c r="A26" s="15" t="s">
        <v>268</v>
      </c>
      <c r="B26" s="8">
        <v>92</v>
      </c>
      <c r="C26" s="8">
        <v>64</v>
      </c>
      <c r="D26" s="2">
        <v>0.51190887799999996</v>
      </c>
      <c r="E26" s="2">
        <v>0.16083454999999999</v>
      </c>
      <c r="F26" s="2">
        <v>1.4898486639999999</v>
      </c>
      <c r="G26" s="2">
        <v>0.75989507300000003</v>
      </c>
      <c r="H26" s="2">
        <v>2.92934209</v>
      </c>
      <c r="I26" s="2">
        <v>0.26167932100000002</v>
      </c>
      <c r="J26" s="2">
        <v>0.480334814</v>
      </c>
      <c r="K26" s="2">
        <v>-1.0737994740000001</v>
      </c>
      <c r="L26" s="2">
        <v>0.29930887900000003</v>
      </c>
      <c r="M26" s="4">
        <v>3.3374000000000001E-4</v>
      </c>
      <c r="N26" s="4">
        <v>2.9166000000000001E-3</v>
      </c>
      <c r="O26" t="str">
        <f>IF(K26&lt;0,"Increased in Manitoba", "Decreased in Manitoba")</f>
        <v>Increased in Manitoba</v>
      </c>
    </row>
    <row r="27" spans="1:15" x14ac:dyDescent="0.35">
      <c r="A27" s="15" t="s">
        <v>323</v>
      </c>
      <c r="B27" s="8">
        <v>29</v>
      </c>
      <c r="C27" s="8">
        <v>12</v>
      </c>
      <c r="D27" s="2">
        <v>8.9671549999999992E-3</v>
      </c>
      <c r="E27" s="2">
        <v>2.4128750000000001E-3</v>
      </c>
      <c r="F27" s="2">
        <v>2.1375930300000001</v>
      </c>
      <c r="G27" s="2">
        <v>0.97878810800000005</v>
      </c>
      <c r="H27" s="2">
        <v>4.9266149019999999</v>
      </c>
      <c r="I27" s="2">
        <v>5.2693205999999999E-2</v>
      </c>
      <c r="J27" s="2">
        <v>0.16548959899999999</v>
      </c>
      <c r="K27" s="2">
        <v>-1.618195753</v>
      </c>
      <c r="L27" s="2">
        <v>0.461163604</v>
      </c>
      <c r="M27" s="4">
        <v>4.4989500000000001E-4</v>
      </c>
      <c r="N27" s="4">
        <v>3.4780359999999999E-3</v>
      </c>
      <c r="O27" t="str">
        <f>IF(K27&lt;0,"Increased in Manitoba", "Decreased in Manitoba")</f>
        <v>Increased in Manitoba</v>
      </c>
    </row>
    <row r="28" spans="1:15" x14ac:dyDescent="0.35">
      <c r="A28" s="15" t="s">
        <v>196</v>
      </c>
      <c r="B28" s="8">
        <v>54</v>
      </c>
      <c r="C28" s="8">
        <v>45</v>
      </c>
      <c r="D28" s="2">
        <v>2.7411561000000001E-2</v>
      </c>
      <c r="E28" s="2">
        <v>1.8502317000000001E-2</v>
      </c>
      <c r="F28" s="2">
        <v>0.86311432899999996</v>
      </c>
      <c r="G28" s="2">
        <v>0.48084716900000002</v>
      </c>
      <c r="H28" s="2">
        <v>1.54739614</v>
      </c>
      <c r="I28" s="2">
        <v>0.675368105</v>
      </c>
      <c r="J28" s="2">
        <v>0.82339033900000003</v>
      </c>
      <c r="K28" s="2">
        <v>-1.0002794660000001</v>
      </c>
      <c r="L28" s="2">
        <v>0.28458663299999998</v>
      </c>
      <c r="M28" s="4">
        <v>4.4000199999999999E-4</v>
      </c>
      <c r="N28" s="4">
        <v>3.4780359999999999E-3</v>
      </c>
      <c r="O28" t="str">
        <f>IF(K28&lt;0,"Increased in Manitoba", "Decreased in Manitoba")</f>
        <v>Increased in Manitoba</v>
      </c>
    </row>
    <row r="29" spans="1:15" x14ac:dyDescent="0.35">
      <c r="A29" s="15" t="s">
        <v>263</v>
      </c>
      <c r="B29" s="8">
        <v>105</v>
      </c>
      <c r="C29" s="8">
        <v>86</v>
      </c>
      <c r="D29" s="2">
        <v>0.88370804800000002</v>
      </c>
      <c r="E29" s="2">
        <v>0.299442555</v>
      </c>
      <c r="F29" s="2">
        <v>0.47118357300000002</v>
      </c>
      <c r="G29" s="2">
        <v>0.12642524499999999</v>
      </c>
      <c r="H29" s="2">
        <v>1.4781862029999999</v>
      </c>
      <c r="I29" s="2">
        <v>0.214864162</v>
      </c>
      <c r="J29" s="2">
        <v>0.43803059799999999</v>
      </c>
      <c r="K29" s="2">
        <v>-0.85518672399999995</v>
      </c>
      <c r="L29" s="2">
        <v>0.24312378300000001</v>
      </c>
      <c r="M29" s="4">
        <v>4.3564E-4</v>
      </c>
      <c r="N29" s="4">
        <v>3.4780359999999999E-3</v>
      </c>
      <c r="O29" t="str">
        <f>IF(K29&lt;0,"Increased in Manitoba", "Decreased in Manitoba")</f>
        <v>Increased in Manitoba</v>
      </c>
    </row>
    <row r="30" spans="1:15" x14ac:dyDescent="0.35">
      <c r="A30" s="15" t="s">
        <v>257</v>
      </c>
      <c r="B30" s="8">
        <v>73</v>
      </c>
      <c r="C30" s="8">
        <v>67</v>
      </c>
      <c r="D30" s="2">
        <v>0.57500119599999999</v>
      </c>
      <c r="E30" s="2">
        <v>1.186103012</v>
      </c>
      <c r="F30" s="2">
        <v>0.58260797399999997</v>
      </c>
      <c r="G30" s="2">
        <v>0.30463961499999997</v>
      </c>
      <c r="H30" s="2">
        <v>1.0960830130000001</v>
      </c>
      <c r="I30" s="2">
        <v>7.7348875999999997E-2</v>
      </c>
      <c r="J30" s="2">
        <v>0.222101772</v>
      </c>
      <c r="K30" s="2">
        <v>1.016496141</v>
      </c>
      <c r="L30" s="2">
        <v>0.29680045500000002</v>
      </c>
      <c r="M30" s="4">
        <v>6.1514600000000001E-4</v>
      </c>
      <c r="N30" s="4">
        <v>4.5794190000000004E-3</v>
      </c>
      <c r="O30" t="str">
        <f>IF(K30&lt;0,"Increased in Manitoba", "Decreased in Manitoba")</f>
        <v>Decreased in Manitoba</v>
      </c>
    </row>
    <row r="31" spans="1:15" x14ac:dyDescent="0.35">
      <c r="A31" s="15" t="s">
        <v>170</v>
      </c>
      <c r="B31" s="8">
        <v>83</v>
      </c>
      <c r="C31" s="8">
        <v>60</v>
      </c>
      <c r="D31" s="2">
        <v>0.113437915</v>
      </c>
      <c r="E31" s="2">
        <v>6.1574561999999999E-2</v>
      </c>
      <c r="F31" s="2">
        <v>1.2240314480000001</v>
      </c>
      <c r="G31" s="2">
        <v>0.652164929</v>
      </c>
      <c r="H31" s="2">
        <v>2.2941625750000001</v>
      </c>
      <c r="I31" s="2">
        <v>0.54933596299999998</v>
      </c>
      <c r="J31" s="2">
        <v>0.73611019099999997</v>
      </c>
      <c r="K31" s="2">
        <v>-1.02526366</v>
      </c>
      <c r="L31" s="2">
        <v>0.30591541900000002</v>
      </c>
      <c r="M31" s="4">
        <v>8.0386300000000004E-4</v>
      </c>
      <c r="N31" s="4">
        <v>5.7705880000000001E-3</v>
      </c>
      <c r="O31" t="str">
        <f>IF(K31&lt;0,"Increased in Manitoba", "Decreased in Manitoba")</f>
        <v>Increased in Manitoba</v>
      </c>
    </row>
    <row r="32" spans="1:15" x14ac:dyDescent="0.35">
      <c r="A32" s="15" t="s">
        <v>206</v>
      </c>
      <c r="B32" s="8">
        <v>22</v>
      </c>
      <c r="C32" s="8">
        <v>7</v>
      </c>
      <c r="D32" s="2">
        <v>4.9450759999999996E-3</v>
      </c>
      <c r="E32" s="2">
        <v>3.89649E-4</v>
      </c>
      <c r="F32" s="2">
        <v>2.737707334</v>
      </c>
      <c r="G32" s="2">
        <v>1.0621796960000001</v>
      </c>
      <c r="H32" s="2">
        <v>7.9806857879999997</v>
      </c>
      <c r="I32" s="2">
        <v>2.6564389000000001E-2</v>
      </c>
      <c r="J32" s="2">
        <v>0.10822200799999999</v>
      </c>
      <c r="K32" s="2">
        <v>-2.320613485</v>
      </c>
      <c r="L32" s="2">
        <v>0.695292036</v>
      </c>
      <c r="M32" s="4">
        <v>8.4502299999999998E-4</v>
      </c>
      <c r="N32" s="4">
        <v>5.8568860000000004E-3</v>
      </c>
      <c r="O32" t="str">
        <f>IF(K32&lt;0,"Increased in Manitoba", "Decreased in Manitoba")</f>
        <v>Increased in Manitoba</v>
      </c>
    </row>
    <row r="33" spans="1:15" x14ac:dyDescent="0.35">
      <c r="A33" s="15" t="s">
        <v>310</v>
      </c>
      <c r="B33" s="8">
        <v>114</v>
      </c>
      <c r="C33" s="8">
        <v>90</v>
      </c>
      <c r="D33" s="2">
        <v>6.124595931</v>
      </c>
      <c r="E33" s="2">
        <v>10.76204422</v>
      </c>
      <c r="F33" s="2">
        <v>0.318173335</v>
      </c>
      <c r="G33" s="2">
        <v>6.3654590000000004E-3</v>
      </c>
      <c r="H33" s="2">
        <v>3.2880563509999998</v>
      </c>
      <c r="I33" s="2">
        <v>0.390035466</v>
      </c>
      <c r="J33" s="2">
        <v>0.60305483599999998</v>
      </c>
      <c r="K33" s="2">
        <v>1.0457228940000001</v>
      </c>
      <c r="L33" s="2">
        <v>0.31931641999999999</v>
      </c>
      <c r="M33" s="4">
        <v>1.0570690000000001E-3</v>
      </c>
      <c r="N33" s="4">
        <v>7.0823650000000002E-3</v>
      </c>
      <c r="O33" t="str">
        <f>IF(K33&lt;0,"Increased in Manitoba", "Decreased in Manitoba")</f>
        <v>Decreased in Manitoba</v>
      </c>
    </row>
    <row r="34" spans="1:15" x14ac:dyDescent="0.35">
      <c r="A34" s="15" t="s">
        <v>280</v>
      </c>
      <c r="B34" s="8">
        <v>22</v>
      </c>
      <c r="C34" s="8">
        <v>11</v>
      </c>
      <c r="D34" s="2">
        <v>6.070293E-3</v>
      </c>
      <c r="E34" s="2">
        <v>1.6043559999999999E-3</v>
      </c>
      <c r="F34" s="2">
        <v>1.6626983879999999</v>
      </c>
      <c r="G34" s="2">
        <v>0.72101793999999997</v>
      </c>
      <c r="H34" s="2">
        <v>4.0406059030000003</v>
      </c>
      <c r="I34" s="2">
        <v>0.25162030299999999</v>
      </c>
      <c r="J34" s="2">
        <v>0.47712906500000002</v>
      </c>
      <c r="K34" s="2">
        <v>-1.754159799</v>
      </c>
      <c r="L34" s="2">
        <v>0.54337508599999995</v>
      </c>
      <c r="M34" s="4">
        <v>1.2454269999999999E-3</v>
      </c>
      <c r="N34" s="4">
        <v>8.075189E-3</v>
      </c>
      <c r="O34" t="str">
        <f>IF(K34&lt;0,"Increased in Manitoba", "Decreased in Manitoba")</f>
        <v>Increased in Manitoba</v>
      </c>
    </row>
    <row r="35" spans="1:15" x14ac:dyDescent="0.35">
      <c r="A35" s="15" t="s">
        <v>224</v>
      </c>
      <c r="B35" s="8">
        <v>77</v>
      </c>
      <c r="C35" s="8">
        <v>72</v>
      </c>
      <c r="D35" s="2">
        <v>0.194067038</v>
      </c>
      <c r="E35" s="2">
        <v>0.396198736</v>
      </c>
      <c r="F35" s="2">
        <v>0.49723885099999998</v>
      </c>
      <c r="G35" s="2">
        <v>0.248197424</v>
      </c>
      <c r="H35" s="2">
        <v>0.97033323900000001</v>
      </c>
      <c r="I35" s="2">
        <v>3.1431043999999998E-2</v>
      </c>
      <c r="J35" s="2">
        <v>0.121290014</v>
      </c>
      <c r="K35" s="2">
        <v>0.72172192800000001</v>
      </c>
      <c r="L35" s="2">
        <v>0.22841540499999999</v>
      </c>
      <c r="M35" s="4">
        <v>1.5793700000000001E-3</v>
      </c>
      <c r="N35" s="4">
        <v>9.9204150000000001E-3</v>
      </c>
      <c r="O35" t="str">
        <f>IF(K35&lt;0,"Increased in Manitoba", "Decreased in Manitoba")</f>
        <v>Decreased in Manitoba</v>
      </c>
    </row>
    <row r="36" spans="1:15" x14ac:dyDescent="0.35">
      <c r="A36" s="15" t="s">
        <v>203</v>
      </c>
      <c r="B36" s="8">
        <v>52</v>
      </c>
      <c r="C36" s="8">
        <v>33</v>
      </c>
      <c r="D36" s="2">
        <v>0.228697181</v>
      </c>
      <c r="E36" s="2">
        <v>2.2775067999999999E-2</v>
      </c>
      <c r="F36" s="2">
        <v>1.3825851090000001</v>
      </c>
      <c r="G36" s="2">
        <v>0.76184523100000001</v>
      </c>
      <c r="H36" s="2">
        <v>2.5274817710000002</v>
      </c>
      <c r="I36" s="2">
        <v>0.26060385899999999</v>
      </c>
      <c r="J36" s="2">
        <v>0.480334814</v>
      </c>
      <c r="K36" s="2">
        <v>-1.337667078</v>
      </c>
      <c r="L36" s="2">
        <v>0.42757485899999997</v>
      </c>
      <c r="M36" s="4">
        <v>1.757022E-3</v>
      </c>
      <c r="N36" s="4">
        <v>1.0701863000000001E-2</v>
      </c>
      <c r="O36" t="str">
        <f>IF(K36&lt;0,"Increased in Manitoba", "Decreased in Manitoba")</f>
        <v>Increased in Manitoba</v>
      </c>
    </row>
    <row r="37" spans="1:15" x14ac:dyDescent="0.35">
      <c r="A37" s="15" t="s">
        <v>277</v>
      </c>
      <c r="B37" s="8">
        <v>97</v>
      </c>
      <c r="C37" s="8">
        <v>78</v>
      </c>
      <c r="D37" s="2">
        <v>0.104097973</v>
      </c>
      <c r="E37" s="2">
        <v>5.1230038999999998E-2</v>
      </c>
      <c r="F37" s="2">
        <v>0.770795165</v>
      </c>
      <c r="G37" s="2">
        <v>0.33188118999999999</v>
      </c>
      <c r="H37" s="2">
        <v>1.7324518069999999</v>
      </c>
      <c r="I37" s="2">
        <v>0.57267717900000004</v>
      </c>
      <c r="J37" s="2">
        <v>0.75729021699999999</v>
      </c>
      <c r="K37" s="2">
        <v>-0.62894065799999999</v>
      </c>
      <c r="L37" s="2">
        <v>0.20380686000000001</v>
      </c>
      <c r="M37" s="4">
        <v>2.0289330000000001E-3</v>
      </c>
      <c r="N37" s="4">
        <v>1.1994575E-2</v>
      </c>
      <c r="O37" t="str">
        <f>IF(K37&lt;0,"Increased in Manitoba", "Decreased in Manitoba")</f>
        <v>Increased in Manitoba</v>
      </c>
    </row>
    <row r="38" spans="1:15" x14ac:dyDescent="0.35">
      <c r="A38" s="15" t="s">
        <v>259</v>
      </c>
      <c r="B38" s="8">
        <v>23</v>
      </c>
      <c r="C38" s="8">
        <v>35</v>
      </c>
      <c r="D38" s="2">
        <v>0.12626421400000001</v>
      </c>
      <c r="E38" s="2">
        <v>0.20326440600000001</v>
      </c>
      <c r="F38" s="2">
        <v>0.38920694099999997</v>
      </c>
      <c r="G38" s="2">
        <v>0.19782224200000001</v>
      </c>
      <c r="H38" s="2">
        <v>0.75368606900000001</v>
      </c>
      <c r="I38" s="2">
        <v>3.0230090000000001E-3</v>
      </c>
      <c r="J38" s="2">
        <v>3.2120460000000003E-2</v>
      </c>
      <c r="K38" s="2">
        <v>1.628013318</v>
      </c>
      <c r="L38" s="2">
        <v>0.53063273300000002</v>
      </c>
      <c r="M38" s="4">
        <v>2.15453E-3</v>
      </c>
      <c r="N38" s="4">
        <v>1.2373159E-2</v>
      </c>
      <c r="O38" t="str">
        <f>IF(K38&lt;0,"Increased in Manitoba", "Decreased in Manitoba")</f>
        <v>Decreased in Manitoba</v>
      </c>
    </row>
    <row r="39" spans="1:15" x14ac:dyDescent="0.35">
      <c r="A39" s="15" t="s">
        <v>183</v>
      </c>
      <c r="B39" s="8">
        <v>27</v>
      </c>
      <c r="C39" s="8">
        <v>8</v>
      </c>
      <c r="D39" s="2">
        <v>7.4619810000000003E-3</v>
      </c>
      <c r="E39" s="2">
        <v>4.4323000000000002E-4</v>
      </c>
      <c r="F39" s="2">
        <v>3.0629241810000001</v>
      </c>
      <c r="G39" s="2">
        <v>1.2648970980000001</v>
      </c>
      <c r="H39" s="2">
        <v>8.2508423099999995</v>
      </c>
      <c r="I39" s="2">
        <v>8.4053930000000006E-3</v>
      </c>
      <c r="J39" s="2">
        <v>5.2796374E-2</v>
      </c>
      <c r="K39" s="2">
        <v>-2.0743244810000001</v>
      </c>
      <c r="L39" s="2">
        <v>0.67976110099999998</v>
      </c>
      <c r="M39" s="4">
        <v>2.2766370000000002E-3</v>
      </c>
      <c r="N39" s="4">
        <v>1.2711223000000001E-2</v>
      </c>
      <c r="O39" t="str">
        <f>IF(K39&lt;0,"Increased in Manitoba", "Decreased in Manitoba")</f>
        <v>Increased in Manitoba</v>
      </c>
    </row>
    <row r="40" spans="1:15" x14ac:dyDescent="0.35">
      <c r="A40" s="15" t="s">
        <v>213</v>
      </c>
      <c r="B40" s="8">
        <v>46</v>
      </c>
      <c r="C40" s="8">
        <v>29</v>
      </c>
      <c r="D40" s="2">
        <v>3.9024400000000001E-2</v>
      </c>
      <c r="E40" s="2">
        <v>1.4195933000000001E-2</v>
      </c>
      <c r="F40" s="2">
        <v>1.3638572499999999</v>
      </c>
      <c r="G40" s="2">
        <v>0.73979333700000005</v>
      </c>
      <c r="H40" s="2">
        <v>2.5381142880000001</v>
      </c>
      <c r="I40" s="2">
        <v>0.31127258400000002</v>
      </c>
      <c r="J40" s="2">
        <v>0.53021855399999995</v>
      </c>
      <c r="K40" s="2">
        <v>-1.096139862</v>
      </c>
      <c r="L40" s="2">
        <v>0.36704420799999998</v>
      </c>
      <c r="M40" s="4">
        <v>2.8228559999999999E-3</v>
      </c>
      <c r="N40" s="4">
        <v>1.5334972000000001E-2</v>
      </c>
      <c r="O40" t="str">
        <f>IF(K40&lt;0,"Increased in Manitoba", "Decreased in Manitoba")</f>
        <v>Increased in Manitoba</v>
      </c>
    </row>
    <row r="41" spans="1:15" x14ac:dyDescent="0.35">
      <c r="A41" s="15" t="s">
        <v>315</v>
      </c>
      <c r="B41" s="8">
        <v>101</v>
      </c>
      <c r="C41" s="8">
        <v>84</v>
      </c>
      <c r="D41" s="2">
        <v>2.4372345719999999</v>
      </c>
      <c r="E41" s="2">
        <v>1.0654757429999999</v>
      </c>
      <c r="F41" s="2">
        <v>0.49668421899999998</v>
      </c>
      <c r="G41" s="2">
        <v>0.16592615099999999</v>
      </c>
      <c r="H41" s="2">
        <v>1.3340325799999999</v>
      </c>
      <c r="I41" s="2">
        <v>0.18857484199999999</v>
      </c>
      <c r="J41" s="2">
        <v>0.3983642</v>
      </c>
      <c r="K41" s="2">
        <v>-0.844609991</v>
      </c>
      <c r="L41" s="2">
        <v>0.28924654599999999</v>
      </c>
      <c r="M41" s="4">
        <v>3.4999229999999998E-3</v>
      </c>
      <c r="N41" s="4">
        <v>1.8512748999999998E-2</v>
      </c>
      <c r="O41" t="str">
        <f>IF(K41&lt;0,"Increased in Manitoba", "Decreased in Manitoba")</f>
        <v>Increased in Manitoba</v>
      </c>
    </row>
    <row r="42" spans="1:15" x14ac:dyDescent="0.35">
      <c r="A42" s="15" t="s">
        <v>156</v>
      </c>
      <c r="B42" s="8">
        <v>13</v>
      </c>
      <c r="C42" s="8">
        <v>2</v>
      </c>
      <c r="D42" s="2">
        <v>6.5691769999999998E-3</v>
      </c>
      <c r="E42" s="2">
        <v>1.18343E-4</v>
      </c>
      <c r="F42" s="2">
        <v>5.4736486290000004</v>
      </c>
      <c r="G42" s="2">
        <v>1.190420794</v>
      </c>
      <c r="H42" s="2">
        <v>51.242532420000003</v>
      </c>
      <c r="I42" s="2">
        <v>1.4994907E-2</v>
      </c>
      <c r="J42" s="2">
        <v>8.3721563999999998E-2</v>
      </c>
      <c r="K42" s="2">
        <v>-3.6807865660000001</v>
      </c>
      <c r="L42" s="2">
        <v>1.27344561</v>
      </c>
      <c r="M42" s="4">
        <v>3.8473330000000001E-3</v>
      </c>
      <c r="N42" s="4">
        <v>1.9828562000000001E-2</v>
      </c>
      <c r="O42" t="str">
        <f>IF(K42&lt;0,"Increased in Manitoba", "Decreased in Manitoba")</f>
        <v>Increased in Manitoba</v>
      </c>
    </row>
    <row r="43" spans="1:15" x14ac:dyDescent="0.35">
      <c r="A43" s="15" t="s">
        <v>281</v>
      </c>
      <c r="B43" s="8">
        <v>23</v>
      </c>
      <c r="C43" s="8">
        <v>8</v>
      </c>
      <c r="D43" s="2">
        <v>6.6021750000000001E-3</v>
      </c>
      <c r="E43" s="2">
        <v>1.4661819999999999E-3</v>
      </c>
      <c r="F43" s="2">
        <v>2.5014648130000001</v>
      </c>
      <c r="G43" s="2">
        <v>1.0126845449999999</v>
      </c>
      <c r="H43" s="2">
        <v>6.8288623319999999</v>
      </c>
      <c r="I43" s="2">
        <v>3.2585376999999999E-2</v>
      </c>
      <c r="J43" s="2">
        <v>0.121290014</v>
      </c>
      <c r="K43" s="2">
        <v>-1.683605521</v>
      </c>
      <c r="L43" s="2">
        <v>0.58865764200000004</v>
      </c>
      <c r="M43" s="4">
        <v>4.2353970000000001E-3</v>
      </c>
      <c r="N43" s="4">
        <v>2.1282868E-2</v>
      </c>
      <c r="O43" t="str">
        <f>IF(K43&lt;0,"Increased in Manitoba", "Decreased in Manitoba")</f>
        <v>Increased in Manitoba</v>
      </c>
    </row>
    <row r="44" spans="1:15" x14ac:dyDescent="0.35">
      <c r="A44" s="15" t="s">
        <v>174</v>
      </c>
      <c r="B44" s="8">
        <v>19</v>
      </c>
      <c r="C44" s="8">
        <v>20</v>
      </c>
      <c r="D44" s="2">
        <v>0.119849974</v>
      </c>
      <c r="E44" s="2">
        <v>0.80022862400000006</v>
      </c>
      <c r="F44" s="2">
        <v>0.68259885499999995</v>
      </c>
      <c r="G44" s="2">
        <v>0.31874879299999997</v>
      </c>
      <c r="H44" s="2">
        <v>1.456346277</v>
      </c>
      <c r="I44" s="2">
        <v>0.288939689</v>
      </c>
      <c r="J44" s="2">
        <v>0.50944629399999997</v>
      </c>
      <c r="K44" s="2">
        <v>2.4165004489999999</v>
      </c>
      <c r="L44" s="2">
        <v>0.85306064299999995</v>
      </c>
      <c r="M44" s="4">
        <v>4.6150660000000001E-3</v>
      </c>
      <c r="N44" s="4">
        <v>2.2625080999999998E-2</v>
      </c>
      <c r="O44" t="str">
        <f>IF(K44&lt;0,"Increased in Manitoba", "Decreased in Manitoba")</f>
        <v>Decreased in Manitoba</v>
      </c>
    </row>
    <row r="45" spans="1:15" x14ac:dyDescent="0.35">
      <c r="A45" s="15" t="s">
        <v>327</v>
      </c>
      <c r="B45" s="8">
        <v>20</v>
      </c>
      <c r="C45" s="8">
        <v>14</v>
      </c>
      <c r="D45" s="2">
        <v>4.3301559999999999E-3</v>
      </c>
      <c r="E45" s="2">
        <v>1.1693840000000001E-3</v>
      </c>
      <c r="F45" s="2">
        <v>1.121825464</v>
      </c>
      <c r="G45" s="2">
        <v>0.50162923599999998</v>
      </c>
      <c r="H45" s="2">
        <v>2.5686803170000001</v>
      </c>
      <c r="I45" s="2">
        <v>0.85094009000000004</v>
      </c>
      <c r="J45" s="2">
        <v>0.93463911499999996</v>
      </c>
      <c r="K45" s="2">
        <v>-1.3002559629999999</v>
      </c>
      <c r="L45" s="2">
        <v>0.46756245699999999</v>
      </c>
      <c r="M45" s="4">
        <v>5.4204320000000002E-3</v>
      </c>
      <c r="N45" s="4">
        <v>2.5940636999999999E-2</v>
      </c>
      <c r="O45" t="str">
        <f>IF(K45&lt;0,"Increased in Manitoba", "Decreased in Manitoba")</f>
        <v>Increased in Manitoba</v>
      </c>
    </row>
    <row r="46" spans="1:15" x14ac:dyDescent="0.35">
      <c r="A46" s="15" t="s">
        <v>275</v>
      </c>
      <c r="B46" s="8">
        <v>17</v>
      </c>
      <c r="C46" s="8">
        <v>22</v>
      </c>
      <c r="D46" s="2">
        <v>3.1311398999999997E-2</v>
      </c>
      <c r="E46" s="2">
        <v>0.15307087599999999</v>
      </c>
      <c r="F46" s="2">
        <v>0.52954666699999997</v>
      </c>
      <c r="G46" s="2">
        <v>0.24440942399999999</v>
      </c>
      <c r="H46" s="2">
        <v>1.130111509</v>
      </c>
      <c r="I46" s="2">
        <v>7.6761794999999994E-2</v>
      </c>
      <c r="J46" s="2">
        <v>0.222101772</v>
      </c>
      <c r="K46" s="2">
        <v>1.360359512</v>
      </c>
      <c r="L46" s="2">
        <v>0.49355896700000002</v>
      </c>
      <c r="M46" s="4">
        <v>5.847278E-3</v>
      </c>
      <c r="N46" s="4">
        <v>2.7332624E-2</v>
      </c>
      <c r="O46" t="str">
        <f>IF(K46&lt;0,"Increased in Manitoba", "Decreased in Manitoba")</f>
        <v>Decreased in Manitoba</v>
      </c>
    </row>
    <row r="47" spans="1:15" x14ac:dyDescent="0.35">
      <c r="A47" s="15" t="s">
        <v>269</v>
      </c>
      <c r="B47" s="8">
        <v>27</v>
      </c>
      <c r="C47" s="8">
        <v>14</v>
      </c>
      <c r="D47" s="2">
        <v>0.260528496</v>
      </c>
      <c r="E47" s="2">
        <v>1.2995843E-2</v>
      </c>
      <c r="F47" s="2">
        <v>1.6281156670000001</v>
      </c>
      <c r="G47" s="2">
        <v>0.76143739799999999</v>
      </c>
      <c r="H47" s="2">
        <v>3.6114520969999999</v>
      </c>
      <c r="I47" s="2">
        <v>0.219305216</v>
      </c>
      <c r="J47" s="2">
        <v>0.44080348400000002</v>
      </c>
      <c r="K47" s="2">
        <v>-1.9983692749999999</v>
      </c>
      <c r="L47" s="2">
        <v>0.73489943199999996</v>
      </c>
      <c r="M47" s="4">
        <v>6.543175E-3</v>
      </c>
      <c r="N47" s="4">
        <v>2.9890414000000001E-2</v>
      </c>
      <c r="O47" t="str">
        <f>IF(K47&lt;0,"Increased in Manitoba", "Decreased in Manitoba")</f>
        <v>Increased in Manitoba</v>
      </c>
    </row>
    <row r="48" spans="1:15" x14ac:dyDescent="0.35">
      <c r="A48" s="15" t="s">
        <v>180</v>
      </c>
      <c r="B48" s="8">
        <v>49</v>
      </c>
      <c r="C48" s="8">
        <v>23</v>
      </c>
      <c r="D48" s="2">
        <v>6.2569902999999996E-2</v>
      </c>
      <c r="E48" s="2">
        <v>1.0749972999999999E-2</v>
      </c>
      <c r="F48" s="2">
        <v>2.0921455670000002</v>
      </c>
      <c r="G48" s="2">
        <v>1.1115273990000001</v>
      </c>
      <c r="H48" s="2">
        <v>4.016388139</v>
      </c>
      <c r="I48" s="2">
        <v>1.8608610000000001E-2</v>
      </c>
      <c r="J48" s="2">
        <v>9.8429752999999995E-2</v>
      </c>
      <c r="K48" s="2">
        <v>-1.2655542120000001</v>
      </c>
      <c r="L48" s="2">
        <v>0.46863569500000002</v>
      </c>
      <c r="M48" s="4">
        <v>6.9233769999999997E-3</v>
      </c>
      <c r="N48" s="4">
        <v>3.0924419000000002E-2</v>
      </c>
      <c r="O48" t="str">
        <f>IF(K48&lt;0,"Increased in Manitoba", "Decreased in Manitoba")</f>
        <v>Increased in Manitoba</v>
      </c>
    </row>
    <row r="49" spans="1:15" x14ac:dyDescent="0.35">
      <c r="A49" s="15" t="s">
        <v>325</v>
      </c>
      <c r="B49" s="8">
        <v>15</v>
      </c>
      <c r="C49" s="8">
        <v>6</v>
      </c>
      <c r="D49" s="2">
        <v>5.4434490000000004E-3</v>
      </c>
      <c r="E49" s="2">
        <v>1.021484E-3</v>
      </c>
      <c r="F49" s="2">
        <v>2.0563618570000002</v>
      </c>
      <c r="G49" s="2">
        <v>0.71523240099999996</v>
      </c>
      <c r="H49" s="2">
        <v>6.7606235269999999</v>
      </c>
      <c r="I49" s="2">
        <v>0.169013465</v>
      </c>
      <c r="J49" s="2">
        <v>0.37443990100000002</v>
      </c>
      <c r="K49" s="2">
        <v>-1.913851145</v>
      </c>
      <c r="L49" s="2">
        <v>0.71194991200000002</v>
      </c>
      <c r="M49" s="4">
        <v>7.1842169999999997E-3</v>
      </c>
      <c r="N49" s="4">
        <v>3.1391902999999999E-2</v>
      </c>
      <c r="O49" t="str">
        <f>IF(K49&lt;0,"Increased in Manitoba", "Decreased in Manitoba")</f>
        <v>Increased in Manitoba</v>
      </c>
    </row>
    <row r="50" spans="1:15" x14ac:dyDescent="0.35">
      <c r="A50" s="15" t="s">
        <v>207</v>
      </c>
      <c r="B50" s="8">
        <v>84</v>
      </c>
      <c r="C50" s="8">
        <v>73</v>
      </c>
      <c r="D50" s="2">
        <v>1.1693164730000001</v>
      </c>
      <c r="E50" s="2">
        <v>0.34231288399999998</v>
      </c>
      <c r="F50" s="2">
        <v>0.61061815799999997</v>
      </c>
      <c r="G50" s="2">
        <v>0.29785030699999998</v>
      </c>
      <c r="H50" s="2">
        <v>1.2204493519999999</v>
      </c>
      <c r="I50" s="2">
        <v>0.148880018</v>
      </c>
      <c r="J50" s="2">
        <v>0.35624861499999999</v>
      </c>
      <c r="K50" s="2">
        <v>-0.91528993400000003</v>
      </c>
      <c r="L50" s="2">
        <v>0.34847782799999999</v>
      </c>
      <c r="M50" s="4">
        <v>8.6258600000000008E-3</v>
      </c>
      <c r="N50" s="4">
        <v>3.6889313999999999E-2</v>
      </c>
      <c r="O50" t="str">
        <f>IF(K50&lt;0,"Increased in Manitoba", "Decreased in Manitoba")</f>
        <v>Increased in Manitoba</v>
      </c>
    </row>
    <row r="51" spans="1:15" x14ac:dyDescent="0.35">
      <c r="A51" s="15" t="s">
        <v>189</v>
      </c>
      <c r="B51" s="8">
        <v>37</v>
      </c>
      <c r="C51" s="8">
        <v>16</v>
      </c>
      <c r="D51" s="2">
        <v>7.615185E-3</v>
      </c>
      <c r="E51" s="2">
        <v>1.1101100000000001E-3</v>
      </c>
      <c r="F51" s="2">
        <v>2.1335900319999999</v>
      </c>
      <c r="G51" s="2">
        <v>1.0557351779999999</v>
      </c>
      <c r="H51" s="2">
        <v>4.4668872820000001</v>
      </c>
      <c r="I51" s="2">
        <v>2.5436196000000001E-2</v>
      </c>
      <c r="J51" s="2">
        <v>0.107718618</v>
      </c>
      <c r="K51" s="2">
        <v>-1.1546511070000001</v>
      </c>
      <c r="L51" s="2">
        <v>0.44433778299999999</v>
      </c>
      <c r="M51" s="4">
        <v>9.3607880000000001E-3</v>
      </c>
      <c r="N51" s="4">
        <v>3.9198298999999999E-2</v>
      </c>
      <c r="O51" t="str">
        <f>IF(K51&lt;0,"Increased in Manitoba", "Decreased in Manitoba")</f>
        <v>Increased in Manitoba</v>
      </c>
    </row>
    <row r="52" spans="1:15" x14ac:dyDescent="0.35">
      <c r="A52" s="15" t="s">
        <v>262</v>
      </c>
      <c r="B52" s="8">
        <v>88</v>
      </c>
      <c r="C52" s="8">
        <v>80</v>
      </c>
      <c r="D52" s="2">
        <v>0.19850953099999999</v>
      </c>
      <c r="E52" s="2">
        <v>9.8216781000000003E-2</v>
      </c>
      <c r="F52" s="2">
        <v>0.40501329600000002</v>
      </c>
      <c r="G52" s="2">
        <v>0.17135726700000001</v>
      </c>
      <c r="H52" s="2">
        <v>0.89761508999999995</v>
      </c>
      <c r="I52" s="2">
        <v>2.1713494E-2</v>
      </c>
      <c r="J52" s="2">
        <v>0.105345154</v>
      </c>
      <c r="K52" s="2">
        <v>-0.51763191799999997</v>
      </c>
      <c r="L52" s="2">
        <v>0.20374635699999999</v>
      </c>
      <c r="M52" s="4">
        <v>1.1067188E-2</v>
      </c>
      <c r="N52" s="4">
        <v>4.4907642999999997E-2</v>
      </c>
      <c r="O52" t="str">
        <f>IF(K52&lt;0,"Increased in Manitoba", "Decreased in Manitoba")</f>
        <v>Increased in Manitoba</v>
      </c>
    </row>
    <row r="53" spans="1:15" x14ac:dyDescent="0.35">
      <c r="A53" s="15" t="s">
        <v>217</v>
      </c>
      <c r="B53" s="8">
        <v>109</v>
      </c>
      <c r="C53" s="8">
        <v>84</v>
      </c>
      <c r="D53" s="2">
        <v>4.0289543180000003</v>
      </c>
      <c r="E53" s="2">
        <v>3.8958217749999999</v>
      </c>
      <c r="F53" s="2">
        <v>1.00921598</v>
      </c>
      <c r="G53" s="2">
        <v>0.30591038100000001</v>
      </c>
      <c r="H53" s="2">
        <v>3.1879884569999999</v>
      </c>
      <c r="I53" s="2">
        <v>1</v>
      </c>
      <c r="J53" s="2">
        <v>1</v>
      </c>
      <c r="K53" s="2">
        <v>0.74665015199999996</v>
      </c>
      <c r="L53" s="2">
        <v>0.29426933199999999</v>
      </c>
      <c r="M53" s="4">
        <v>1.1171054999999999E-2</v>
      </c>
      <c r="N53" s="4">
        <v>4.4907642999999997E-2</v>
      </c>
      <c r="O53" t="str">
        <f>IF(K53&lt;0,"Increased in Manitoba", "Decreased in Manitoba")</f>
        <v>Decreased in Manitoba</v>
      </c>
    </row>
    <row r="54" spans="1:15" x14ac:dyDescent="0.35">
      <c r="A54" s="15" t="s">
        <v>216</v>
      </c>
      <c r="B54" s="8">
        <v>65</v>
      </c>
      <c r="C54" s="8">
        <v>60</v>
      </c>
      <c r="D54" s="2">
        <v>0.88171830200000001</v>
      </c>
      <c r="E54" s="2">
        <v>0.30319860999999998</v>
      </c>
      <c r="F54" s="2">
        <v>0.63504676699999996</v>
      </c>
      <c r="G54" s="2">
        <v>0.34530408400000001</v>
      </c>
      <c r="H54" s="2">
        <v>1.156772943</v>
      </c>
      <c r="I54" s="2">
        <v>0.120044948</v>
      </c>
      <c r="J54" s="2">
        <v>0.32172046100000001</v>
      </c>
      <c r="K54" s="2">
        <v>-0.89373795199999995</v>
      </c>
      <c r="L54" s="2">
        <v>0.353744854</v>
      </c>
      <c r="M54" s="4">
        <v>1.1520392000000001E-2</v>
      </c>
      <c r="N54" s="4">
        <v>4.5403898999999998E-2</v>
      </c>
      <c r="O54" t="str">
        <f>IF(K54&lt;0,"Increased in Manitoba", "Decreased in Manitoba")</f>
        <v>Increased in Manitoba</v>
      </c>
    </row>
  </sheetData>
  <sortState xmlns:xlrd2="http://schemas.microsoft.com/office/spreadsheetml/2017/richdata2" ref="A4:O54">
    <sortCondition ref="N4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57"/>
  <sheetViews>
    <sheetView workbookViewId="0">
      <selection activeCell="N4" sqref="N4:N57"/>
    </sheetView>
  </sheetViews>
  <sheetFormatPr defaultRowHeight="14.5" x14ac:dyDescent="0.35"/>
  <cols>
    <col min="1" max="1" width="35" bestFit="1" customWidth="1"/>
    <col min="2" max="2" width="12.1796875" bestFit="1" customWidth="1"/>
    <col min="3" max="3" width="7.54296875" customWidth="1"/>
    <col min="4" max="4" width="16" bestFit="1" customWidth="1"/>
    <col min="5" max="10" width="12" bestFit="1" customWidth="1"/>
    <col min="11" max="11" width="12.7265625" bestFit="1" customWidth="1"/>
    <col min="12" max="14" width="12" bestFit="1" customWidth="1"/>
    <col min="15" max="15" width="21.7265625" customWidth="1"/>
  </cols>
  <sheetData>
    <row r="1" spans="1:15" x14ac:dyDescent="0.35">
      <c r="A1" t="s">
        <v>1245</v>
      </c>
    </row>
    <row r="3" spans="1:15" x14ac:dyDescent="0.35">
      <c r="A3" s="33" t="s">
        <v>138</v>
      </c>
      <c r="B3" s="68" t="s">
        <v>374</v>
      </c>
      <c r="C3" s="68" t="s">
        <v>375</v>
      </c>
      <c r="D3" s="68" t="s">
        <v>376</v>
      </c>
      <c r="E3" s="68" t="s">
        <v>377</v>
      </c>
      <c r="F3" s="68" t="s">
        <v>143</v>
      </c>
      <c r="G3" s="68" t="s">
        <v>144</v>
      </c>
      <c r="H3" s="68" t="s">
        <v>145</v>
      </c>
      <c r="I3" s="68" t="s">
        <v>146</v>
      </c>
      <c r="J3" s="68" t="s">
        <v>147</v>
      </c>
      <c r="K3" s="68" t="s">
        <v>148</v>
      </c>
      <c r="L3" s="68" t="s">
        <v>149</v>
      </c>
      <c r="M3" s="68" t="s">
        <v>150</v>
      </c>
      <c r="N3" s="68" t="s">
        <v>151</v>
      </c>
      <c r="O3" s="69"/>
    </row>
    <row r="4" spans="1:15" x14ac:dyDescent="0.35">
      <c r="A4" s="15" t="s">
        <v>282</v>
      </c>
      <c r="B4" s="8">
        <v>66</v>
      </c>
      <c r="C4" s="8">
        <v>27</v>
      </c>
      <c r="D4" s="2">
        <v>0.31642085463425501</v>
      </c>
      <c r="E4" s="2">
        <v>2.72282283211683E-2</v>
      </c>
      <c r="F4" s="2">
        <v>1.7818332053522501</v>
      </c>
      <c r="G4" s="2">
        <v>0.98282150065143004</v>
      </c>
      <c r="H4" s="2">
        <v>3.2790572212145399</v>
      </c>
      <c r="I4" s="2">
        <v>5.0649034751140402E-2</v>
      </c>
      <c r="J4" s="2">
        <v>0.184178355066972</v>
      </c>
      <c r="K4" s="2">
        <v>-2.6565344491088698</v>
      </c>
      <c r="L4" s="2">
        <v>0.412428296558908</v>
      </c>
      <c r="M4" s="4">
        <v>1.1853007464424099E-10</v>
      </c>
      <c r="N4" s="4">
        <v>1.19122725017462E-8</v>
      </c>
      <c r="O4" t="str">
        <f>IF(K4&lt;0,"Increased in Manitoba", "Decreased in Manitoba")</f>
        <v>Increased in Manitoba</v>
      </c>
    </row>
    <row r="5" spans="1:15" x14ac:dyDescent="0.35">
      <c r="A5" s="15" t="s">
        <v>265</v>
      </c>
      <c r="B5" s="8">
        <v>135</v>
      </c>
      <c r="C5" s="8">
        <v>82</v>
      </c>
      <c r="D5" s="2">
        <v>1.0283270380891101</v>
      </c>
      <c r="E5" s="2">
        <v>0.354679748610087</v>
      </c>
      <c r="F5" s="2">
        <v>0.36722158727481302</v>
      </c>
      <c r="G5" s="2">
        <v>3.77194607558127E-2</v>
      </c>
      <c r="H5" s="2">
        <v>1.83647581172797</v>
      </c>
      <c r="I5" s="2">
        <v>0.33631618282289399</v>
      </c>
      <c r="J5" s="2">
        <v>0.57395501539867999</v>
      </c>
      <c r="K5" s="2">
        <v>-1.1866561062741701</v>
      </c>
      <c r="L5" s="2">
        <v>0.18179832071284899</v>
      </c>
      <c r="M5" s="4">
        <v>6.6956218347513602E-11</v>
      </c>
      <c r="N5" s="4">
        <v>1.19122725017462E-8</v>
      </c>
      <c r="O5" t="str">
        <f>IF(K5&lt;0,"Increased in Manitoba", "Decreased in Manitoba")</f>
        <v>Increased in Manitoba</v>
      </c>
    </row>
    <row r="6" spans="1:15" x14ac:dyDescent="0.35">
      <c r="A6" s="15" t="s">
        <v>224</v>
      </c>
      <c r="B6" s="8">
        <v>121</v>
      </c>
      <c r="C6" s="8">
        <v>82</v>
      </c>
      <c r="D6" s="2">
        <v>0.23093729055134599</v>
      </c>
      <c r="E6" s="2">
        <v>0.47383986282076901</v>
      </c>
      <c r="F6" s="2">
        <v>0.129134586088402</v>
      </c>
      <c r="G6" s="2">
        <v>1.43489162952435E-2</v>
      </c>
      <c r="H6" s="2">
        <v>0.54626085021306703</v>
      </c>
      <c r="I6" s="2">
        <v>8.8631557825575495E-4</v>
      </c>
      <c r="J6" s="2">
        <v>1.6195402839037001E-2</v>
      </c>
      <c r="K6" s="2">
        <v>1.01367950040869</v>
      </c>
      <c r="L6" s="2">
        <v>0.179863597221952</v>
      </c>
      <c r="M6" s="4">
        <v>1.7422368214781198E-8</v>
      </c>
      <c r="N6" s="4">
        <v>1.16729867039034E-6</v>
      </c>
      <c r="O6" t="str">
        <f>IF(K6&lt;0,"Increased in Manitoba", "Decreased in Manitoba")</f>
        <v>Decreased in Manitoba</v>
      </c>
    </row>
    <row r="7" spans="1:15" x14ac:dyDescent="0.35">
      <c r="A7" s="15" t="s">
        <v>187</v>
      </c>
      <c r="B7" s="8">
        <v>111</v>
      </c>
      <c r="C7" s="8">
        <v>58</v>
      </c>
      <c r="D7" s="2">
        <v>0.149379566711457</v>
      </c>
      <c r="E7" s="2">
        <v>2.1358270667619701E-2</v>
      </c>
      <c r="F7" s="2">
        <v>1.50498127680904</v>
      </c>
      <c r="G7" s="2">
        <v>0.78419198821456604</v>
      </c>
      <c r="H7" s="2">
        <v>2.8749117193923701</v>
      </c>
      <c r="I7" s="2">
        <v>0.21051677538890301</v>
      </c>
      <c r="J7" s="2">
        <v>0.42183777784048299</v>
      </c>
      <c r="K7" s="2">
        <v>-1.41551747333306</v>
      </c>
      <c r="L7" s="2">
        <v>0.25619950396971403</v>
      </c>
      <c r="M7" s="4">
        <v>3.2937418792400302E-8</v>
      </c>
      <c r="N7" s="4">
        <v>1.6551052943181199E-6</v>
      </c>
      <c r="O7" t="str">
        <f>IF(K7&lt;0,"Increased in Manitoba", "Decreased in Manitoba")</f>
        <v>Increased in Manitoba</v>
      </c>
    </row>
    <row r="8" spans="1:15" x14ac:dyDescent="0.35">
      <c r="A8" s="15" t="s">
        <v>176</v>
      </c>
      <c r="B8" s="8">
        <v>140</v>
      </c>
      <c r="C8" s="8">
        <v>80</v>
      </c>
      <c r="D8" s="2">
        <v>0.671700081850793</v>
      </c>
      <c r="E8" s="2">
        <v>9.1942733438351104E-2</v>
      </c>
      <c r="F8" s="2">
        <v>1.7454087597693</v>
      </c>
      <c r="G8" s="2">
        <v>0.31608504764391199</v>
      </c>
      <c r="H8" s="2">
        <v>9.6413626022860495</v>
      </c>
      <c r="I8" s="2">
        <v>0.47065078961803097</v>
      </c>
      <c r="J8" s="2">
        <v>0.68551310661756704</v>
      </c>
      <c r="K8" s="2">
        <v>-1.0744609620035901</v>
      </c>
      <c r="L8" s="2">
        <v>0.21995125104044699</v>
      </c>
      <c r="M8" s="4">
        <v>1.03431000186838E-6</v>
      </c>
      <c r="N8" s="4">
        <v>4.1579262075108803E-5</v>
      </c>
      <c r="O8" t="str">
        <f>IF(K8&lt;0,"Increased in Manitoba", "Decreased in Manitoba")</f>
        <v>Increased in Manitoba</v>
      </c>
    </row>
    <row r="9" spans="1:15" x14ac:dyDescent="0.35">
      <c r="A9" s="15" t="s">
        <v>194</v>
      </c>
      <c r="B9" s="8">
        <v>100</v>
      </c>
      <c r="C9" s="8">
        <v>27</v>
      </c>
      <c r="D9" s="2">
        <v>3.0277759592205598E-2</v>
      </c>
      <c r="E9" s="2">
        <v>3.2925444686960101E-3</v>
      </c>
      <c r="F9" s="2">
        <v>4.7615050562432</v>
      </c>
      <c r="G9" s="2">
        <v>2.5882870546016399</v>
      </c>
      <c r="H9" s="2">
        <v>8.9421773899589194</v>
      </c>
      <c r="I9" s="2">
        <v>5.2410525920909298E-8</v>
      </c>
      <c r="J9" s="2">
        <v>1.05345157101028E-5</v>
      </c>
      <c r="K9" s="2">
        <v>-1.60637700439322</v>
      </c>
      <c r="L9" s="2">
        <v>0.33410597222106397</v>
      </c>
      <c r="M9" s="4">
        <v>1.5245805755626001E-6</v>
      </c>
      <c r="N9" s="4">
        <v>5.0938687392048398E-5</v>
      </c>
      <c r="O9" t="str">
        <f>IF(K9&lt;0,"Increased in Manitoba", "Decreased in Manitoba")</f>
        <v>Increased in Manitoba</v>
      </c>
    </row>
    <row r="10" spans="1:15" x14ac:dyDescent="0.35">
      <c r="A10" s="15" t="s">
        <v>190</v>
      </c>
      <c r="B10" s="8">
        <v>74</v>
      </c>
      <c r="C10" s="8">
        <v>27</v>
      </c>
      <c r="D10" s="2">
        <v>2.6948589006551501E-2</v>
      </c>
      <c r="E10" s="2">
        <v>4.8953910897239199E-3</v>
      </c>
      <c r="F10" s="2">
        <v>2.2238603760587901</v>
      </c>
      <c r="G10" s="2">
        <v>1.2283613627999299</v>
      </c>
      <c r="H10" s="2">
        <v>4.0923215259146897</v>
      </c>
      <c r="I10" s="2">
        <v>5.6826274814330297E-3</v>
      </c>
      <c r="J10" s="2">
        <v>4.7592005157001599E-2</v>
      </c>
      <c r="K10" s="2">
        <v>-1.54751495688851</v>
      </c>
      <c r="L10" s="2">
        <v>0.32391042278736698</v>
      </c>
      <c r="M10" s="4">
        <v>1.77398413803154E-6</v>
      </c>
      <c r="N10" s="4">
        <v>5.0938687392048398E-5</v>
      </c>
      <c r="O10" t="str">
        <f>IF(K10&lt;0,"Increased in Manitoba", "Decreased in Manitoba")</f>
        <v>Increased in Manitoba</v>
      </c>
    </row>
    <row r="11" spans="1:15" x14ac:dyDescent="0.35">
      <c r="A11" s="15" t="s">
        <v>171</v>
      </c>
      <c r="B11" s="8">
        <v>89</v>
      </c>
      <c r="C11" s="8">
        <v>42</v>
      </c>
      <c r="D11" s="2">
        <v>0.165761792610433</v>
      </c>
      <c r="E11" s="2">
        <v>1.27918394432841E-2</v>
      </c>
      <c r="F11" s="2">
        <v>1.6146566805115901</v>
      </c>
      <c r="G11" s="2">
        <v>0.90520864458349504</v>
      </c>
      <c r="H11" s="2">
        <v>2.8893771970309499</v>
      </c>
      <c r="I11" s="2">
        <v>9.6094997023458306E-2</v>
      </c>
      <c r="J11" s="2">
        <v>0.25414597896993602</v>
      </c>
      <c r="K11" s="2">
        <v>-1.5676299613451501</v>
      </c>
      <c r="L11" s="2">
        <v>0.34580887172270902</v>
      </c>
      <c r="M11" s="4">
        <v>5.8089450831744199E-6</v>
      </c>
      <c r="N11" s="4">
        <v>1.2973310685756201E-4</v>
      </c>
      <c r="O11" t="str">
        <f>IF(K11&lt;0,"Increased in Manitoba", "Decreased in Manitoba")</f>
        <v>Increased in Manitoba</v>
      </c>
    </row>
    <row r="12" spans="1:15" x14ac:dyDescent="0.35">
      <c r="A12" s="15" t="s">
        <v>263</v>
      </c>
      <c r="B12" s="8">
        <v>135</v>
      </c>
      <c r="C12" s="8">
        <v>81</v>
      </c>
      <c r="D12" s="2">
        <v>1.3339961631319099</v>
      </c>
      <c r="E12" s="2">
        <v>0.34411586720815301</v>
      </c>
      <c r="F12" s="2">
        <v>0.55687095098548101</v>
      </c>
      <c r="G12" s="2">
        <v>9.4259926176573805E-2</v>
      </c>
      <c r="H12" s="2">
        <v>2.3160734247492298</v>
      </c>
      <c r="I12" s="2">
        <v>0.54248807602464699</v>
      </c>
      <c r="J12" s="2">
        <v>0.757222939451069</v>
      </c>
      <c r="K12" s="2">
        <v>-0.98584851453171696</v>
      </c>
      <c r="L12" s="2">
        <v>0.21671580025576101</v>
      </c>
      <c r="M12" s="4">
        <v>5.3891588929211301E-6</v>
      </c>
      <c r="N12" s="4">
        <v>1.2973310685756201E-4</v>
      </c>
      <c r="O12" t="str">
        <f>IF(K12&lt;0,"Increased in Manitoba", "Decreased in Manitoba")</f>
        <v>Increased in Manitoba</v>
      </c>
    </row>
    <row r="13" spans="1:15" x14ac:dyDescent="0.35">
      <c r="A13" s="15" t="s">
        <v>259</v>
      </c>
      <c r="B13" s="8">
        <v>38</v>
      </c>
      <c r="C13" s="8">
        <v>44</v>
      </c>
      <c r="D13" s="2">
        <v>2.9424000722877101E-2</v>
      </c>
      <c r="E13" s="2">
        <v>0.14960525084662801</v>
      </c>
      <c r="F13" s="2">
        <v>0.32764365365613302</v>
      </c>
      <c r="G13" s="2">
        <v>0.17792206743741101</v>
      </c>
      <c r="H13" s="2">
        <v>0.59713186685754804</v>
      </c>
      <c r="I13" s="2">
        <v>1.06721360171406E-4</v>
      </c>
      <c r="J13" s="2">
        <v>5.7141756989581502E-3</v>
      </c>
      <c r="K13" s="2">
        <v>1.5704332639594001</v>
      </c>
      <c r="L13" s="2">
        <v>0.35244944817889101</v>
      </c>
      <c r="M13" s="4">
        <v>8.35930727394185E-6</v>
      </c>
      <c r="N13" s="4">
        <v>1.6802207620623101E-4</v>
      </c>
      <c r="O13" t="str">
        <f>IF(K13&lt;0,"Increased in Manitoba", "Decreased in Manitoba")</f>
        <v>Decreased in Manitoba</v>
      </c>
    </row>
    <row r="14" spans="1:15" x14ac:dyDescent="0.35">
      <c r="A14" s="15" t="s">
        <v>204</v>
      </c>
      <c r="B14" s="8">
        <v>65</v>
      </c>
      <c r="C14" s="8">
        <v>17</v>
      </c>
      <c r="D14" s="2">
        <v>1.8897914467229202E-2</v>
      </c>
      <c r="E14" s="2">
        <v>2.8189774465472899E-3</v>
      </c>
      <c r="F14" s="2">
        <v>3.2263850622814498</v>
      </c>
      <c r="G14" s="2">
        <v>1.6759106990396699</v>
      </c>
      <c r="H14" s="2">
        <v>6.4607894944525404</v>
      </c>
      <c r="I14" s="2">
        <v>1.79593000344055E-4</v>
      </c>
      <c r="J14" s="2">
        <v>6.0163655115258504E-3</v>
      </c>
      <c r="K14" s="2">
        <v>-1.6952864650362001</v>
      </c>
      <c r="L14" s="2">
        <v>0.38635937548918298</v>
      </c>
      <c r="M14" s="4">
        <v>1.1447738974323899E-5</v>
      </c>
      <c r="N14" s="4">
        <v>2.0918141216719199E-4</v>
      </c>
      <c r="O14" t="str">
        <f>IF(K14&lt;0,"Increased in Manitoba", "Decreased in Manitoba")</f>
        <v>Increased in Manitoba</v>
      </c>
    </row>
    <row r="15" spans="1:15" x14ac:dyDescent="0.35">
      <c r="A15" s="15" t="s">
        <v>273</v>
      </c>
      <c r="B15" s="8">
        <v>25</v>
      </c>
      <c r="C15" s="8">
        <v>19</v>
      </c>
      <c r="D15" s="2">
        <v>3.1375563772527301E-2</v>
      </c>
      <c r="E15" s="2">
        <v>0.23720202798839099</v>
      </c>
      <c r="F15" s="2">
        <v>0.71980220791661198</v>
      </c>
      <c r="G15" s="2">
        <v>0.35049179388535501</v>
      </c>
      <c r="H15" s="2">
        <v>1.4950262511282999</v>
      </c>
      <c r="I15" s="2">
        <v>0.38512888523734801</v>
      </c>
      <c r="J15" s="2">
        <v>0.61551465150404205</v>
      </c>
      <c r="K15" s="2">
        <v>2.2367528616847401</v>
      </c>
      <c r="L15" s="2">
        <v>0.51210490957523302</v>
      </c>
      <c r="M15" s="4">
        <v>1.25525613112742E-5</v>
      </c>
      <c r="N15" s="4">
        <v>2.10255401963844E-4</v>
      </c>
      <c r="O15" t="str">
        <f>IF(K15&lt;0,"Increased in Manitoba", "Decreased in Manitoba")</f>
        <v>Decreased in Manitoba</v>
      </c>
    </row>
    <row r="16" spans="1:15" x14ac:dyDescent="0.35">
      <c r="A16" s="15" t="s">
        <v>260</v>
      </c>
      <c r="B16" s="8">
        <v>78</v>
      </c>
      <c r="C16" s="8">
        <v>62</v>
      </c>
      <c r="D16" s="2">
        <v>0.101235105680911</v>
      </c>
      <c r="E16" s="2">
        <v>0.221417580313443</v>
      </c>
      <c r="F16" s="2">
        <v>0.42094051300471502</v>
      </c>
      <c r="G16" s="2">
        <v>0.22161183307436899</v>
      </c>
      <c r="H16" s="2">
        <v>0.780431804305034</v>
      </c>
      <c r="I16" s="2">
        <v>4.63513466285619E-3</v>
      </c>
      <c r="J16" s="2">
        <v>4.2348275783367903E-2</v>
      </c>
      <c r="K16" s="2">
        <v>1.05435078098627</v>
      </c>
      <c r="L16" s="2">
        <v>0.248374996690405</v>
      </c>
      <c r="M16" s="4">
        <v>2.1859765988896402E-5</v>
      </c>
      <c r="N16" s="4">
        <v>3.3798561259755201E-4</v>
      </c>
      <c r="O16" t="str">
        <f>IF(K16&lt;0,"Increased in Manitoba", "Decreased in Manitoba")</f>
        <v>Decreased in Manitoba</v>
      </c>
    </row>
    <row r="17" spans="1:15" x14ac:dyDescent="0.35">
      <c r="A17" s="15" t="s">
        <v>211</v>
      </c>
      <c r="B17" s="8">
        <v>141</v>
      </c>
      <c r="C17" s="8">
        <v>82</v>
      </c>
      <c r="D17" s="2">
        <v>1.4504542313634501</v>
      </c>
      <c r="E17" s="2">
        <v>0.48581009584775903</v>
      </c>
      <c r="F17" s="2">
        <v>1.1456382810355401</v>
      </c>
      <c r="G17" s="2">
        <v>9.3851705061983204E-2</v>
      </c>
      <c r="H17" s="2">
        <v>10.2181955860869</v>
      </c>
      <c r="I17" s="2">
        <v>1</v>
      </c>
      <c r="J17" s="2">
        <v>1</v>
      </c>
      <c r="K17" s="2">
        <v>-0.74926410835970403</v>
      </c>
      <c r="L17" s="2">
        <v>0.177986029320998</v>
      </c>
      <c r="M17" s="4">
        <v>2.55733394036728E-5</v>
      </c>
      <c r="N17" s="4">
        <v>3.67160087152731E-4</v>
      </c>
      <c r="O17" t="str">
        <f>IF(K17&lt;0,"Increased in Manitoba", "Decreased in Manitoba")</f>
        <v>Increased in Manitoba</v>
      </c>
    </row>
    <row r="18" spans="1:15" x14ac:dyDescent="0.35">
      <c r="A18" s="15" t="s">
        <v>256</v>
      </c>
      <c r="B18" s="8">
        <v>18</v>
      </c>
      <c r="C18" s="8">
        <v>27</v>
      </c>
      <c r="D18" s="2">
        <v>1.9769657412017201E-2</v>
      </c>
      <c r="E18" s="2">
        <v>0.20316240803841801</v>
      </c>
      <c r="F18" s="2">
        <v>0.30331489432299102</v>
      </c>
      <c r="G18" s="2">
        <v>0.144595331704203</v>
      </c>
      <c r="H18" s="2">
        <v>0.62302012852536504</v>
      </c>
      <c r="I18" s="2">
        <v>4.9767437853207995E-4</v>
      </c>
      <c r="J18" s="2">
        <v>1.42903642978497E-2</v>
      </c>
      <c r="K18" s="2">
        <v>2.4846912105841201</v>
      </c>
      <c r="L18" s="2">
        <v>0.60083096679291603</v>
      </c>
      <c r="M18" s="4">
        <v>3.5429880492765499E-5</v>
      </c>
      <c r="N18" s="4">
        <v>4.7476039860305802E-4</v>
      </c>
      <c r="O18" t="str">
        <f>IF(K18&lt;0,"Increased in Manitoba", "Decreased in Manitoba")</f>
        <v>Decreased in Manitoba</v>
      </c>
    </row>
    <row r="19" spans="1:15" x14ac:dyDescent="0.35">
      <c r="A19" s="15" t="s">
        <v>216</v>
      </c>
      <c r="B19" s="8">
        <v>103</v>
      </c>
      <c r="C19" s="8">
        <v>58</v>
      </c>
      <c r="D19" s="2">
        <v>1.6199744766869399</v>
      </c>
      <c r="E19" s="2">
        <v>0.29104117282524899</v>
      </c>
      <c r="F19" s="2">
        <v>1.12556225076423</v>
      </c>
      <c r="G19" s="2">
        <v>0.596480256609908</v>
      </c>
      <c r="H19" s="2">
        <v>2.1037877708694901</v>
      </c>
      <c r="I19" s="2">
        <v>0.763442517814099</v>
      </c>
      <c r="J19" s="2">
        <v>0.92713404424478896</v>
      </c>
      <c r="K19" s="2">
        <v>-1.2793875243184301</v>
      </c>
      <c r="L19" s="2">
        <v>0.31194903880067998</v>
      </c>
      <c r="M19" s="4">
        <v>4.1088713455872401E-5</v>
      </c>
      <c r="N19" s="4">
        <v>5.1617696278939695E-4</v>
      </c>
      <c r="O19" t="str">
        <f>IF(K19&lt;0,"Increased in Manitoba", "Decreased in Manitoba")</f>
        <v>Increased in Manitoba</v>
      </c>
    </row>
    <row r="20" spans="1:15" x14ac:dyDescent="0.35">
      <c r="A20" s="15" t="s">
        <v>205</v>
      </c>
      <c r="B20" s="8">
        <v>87</v>
      </c>
      <c r="C20" s="8">
        <v>42</v>
      </c>
      <c r="D20" s="2">
        <v>0.17369765129477899</v>
      </c>
      <c r="E20" s="2">
        <v>2.17594697275411E-2</v>
      </c>
      <c r="F20" s="2">
        <v>1.52340482597157</v>
      </c>
      <c r="G20" s="2">
        <v>0.85515176555582395</v>
      </c>
      <c r="H20" s="2">
        <v>2.7214024599681399</v>
      </c>
      <c r="I20" s="2">
        <v>0.130617674513649</v>
      </c>
      <c r="J20" s="2">
        <v>0.31730512988585202</v>
      </c>
      <c r="K20" s="2">
        <v>-1.2605663521099799</v>
      </c>
      <c r="L20" s="2">
        <v>0.31680242020819699</v>
      </c>
      <c r="M20" s="4">
        <v>6.9196993387921096E-5</v>
      </c>
      <c r="N20" s="4">
        <v>8.1815268652777305E-4</v>
      </c>
      <c r="O20" t="str">
        <f>IF(K20&lt;0,"Increased in Manitoba", "Decreased in Manitoba")</f>
        <v>Increased in Manitoba</v>
      </c>
    </row>
    <row r="21" spans="1:15" x14ac:dyDescent="0.35">
      <c r="A21" s="15" t="s">
        <v>331</v>
      </c>
      <c r="B21" s="8">
        <v>7</v>
      </c>
      <c r="C21" s="8">
        <v>6</v>
      </c>
      <c r="D21" s="2">
        <v>4.7595715239000899E-2</v>
      </c>
      <c r="E21" s="2">
        <v>1.4511550991693201E-3</v>
      </c>
      <c r="F21" s="2">
        <v>0.66550269231358405</v>
      </c>
      <c r="G21" s="2">
        <v>0.184172744291039</v>
      </c>
      <c r="H21" s="2">
        <v>2.4881506227265802</v>
      </c>
      <c r="I21" s="2">
        <v>0.55712391053647503</v>
      </c>
      <c r="J21" s="2">
        <v>0.76178167359069104</v>
      </c>
      <c r="K21" s="2">
        <v>-3.1598958678027098</v>
      </c>
      <c r="L21" s="2">
        <v>0.82815791987528198</v>
      </c>
      <c r="M21" s="4">
        <v>1.3586803180820601E-4</v>
      </c>
      <c r="N21" s="4">
        <v>1.18736845188911E-3</v>
      </c>
      <c r="O21" t="str">
        <f>IF(K21&lt;0,"Increased in Manitoba", "Decreased in Manitoba")</f>
        <v>Increased in Manitoba</v>
      </c>
    </row>
    <row r="22" spans="1:15" x14ac:dyDescent="0.35">
      <c r="A22" s="15" t="s">
        <v>323</v>
      </c>
      <c r="B22" s="8">
        <v>47</v>
      </c>
      <c r="C22" s="8">
        <v>20</v>
      </c>
      <c r="D22" s="2">
        <v>1.4137110351158199E-2</v>
      </c>
      <c r="E22" s="2">
        <v>3.0520308885406099E-3</v>
      </c>
      <c r="F22" s="2">
        <v>1.5475892446245501</v>
      </c>
      <c r="G22" s="2">
        <v>0.81147589422829902</v>
      </c>
      <c r="H22" s="2">
        <v>3.0258695543292</v>
      </c>
      <c r="I22" s="2">
        <v>0.17692724368073101</v>
      </c>
      <c r="J22" s="2">
        <v>0.381397154107954</v>
      </c>
      <c r="K22" s="2">
        <v>-1.3514026540005999</v>
      </c>
      <c r="L22" s="2">
        <v>0.35413638510830697</v>
      </c>
      <c r="M22" s="4">
        <v>1.3560425921554901E-4</v>
      </c>
      <c r="N22" s="4">
        <v>1.18736845188911E-3</v>
      </c>
      <c r="O22" t="str">
        <f>IF(K22&lt;0,"Increased in Manitoba", "Decreased in Manitoba")</f>
        <v>Increased in Manitoba</v>
      </c>
    </row>
    <row r="23" spans="1:15" x14ac:dyDescent="0.35">
      <c r="A23" s="15" t="s">
        <v>160</v>
      </c>
      <c r="B23" s="8">
        <v>111</v>
      </c>
      <c r="C23" s="8">
        <v>49</v>
      </c>
      <c r="D23" s="2">
        <v>0.32373483009409298</v>
      </c>
      <c r="E23" s="2">
        <v>6.5043311195249198E-2</v>
      </c>
      <c r="F23" s="2">
        <v>2.3927935084198899</v>
      </c>
      <c r="G23" s="2">
        <v>1.2857426013913</v>
      </c>
      <c r="H23" s="2">
        <v>4.4794587772682997</v>
      </c>
      <c r="I23" s="2">
        <v>4.1748535775822104E-3</v>
      </c>
      <c r="J23" s="2">
        <v>3.9959312814001197E-2</v>
      </c>
      <c r="K23" s="2">
        <v>-1.2981348163847699</v>
      </c>
      <c r="L23" s="2">
        <v>0.33832911308658198</v>
      </c>
      <c r="M23" s="4">
        <v>1.2459741423009901E-4</v>
      </c>
      <c r="N23" s="4">
        <v>1.18736845188911E-3</v>
      </c>
      <c r="O23" t="str">
        <f>IF(K23&lt;0,"Increased in Manitoba", "Decreased in Manitoba")</f>
        <v>Increased in Manitoba</v>
      </c>
    </row>
    <row r="24" spans="1:15" x14ac:dyDescent="0.35">
      <c r="A24" s="15" t="s">
        <v>164</v>
      </c>
      <c r="B24" s="8">
        <v>117</v>
      </c>
      <c r="C24" s="8">
        <v>68</v>
      </c>
      <c r="D24" s="2">
        <v>0.495000396385193</v>
      </c>
      <c r="E24" s="2">
        <v>8.7613433804666296E-2</v>
      </c>
      <c r="F24" s="2">
        <v>1.0195295979880801</v>
      </c>
      <c r="G24" s="2">
        <v>0.47692037556725397</v>
      </c>
      <c r="H24" s="2">
        <v>2.1243195465753599</v>
      </c>
      <c r="I24" s="2">
        <v>1</v>
      </c>
      <c r="J24" s="2">
        <v>1</v>
      </c>
      <c r="K24" s="2">
        <v>-1.19184797867476</v>
      </c>
      <c r="L24" s="2">
        <v>0.31224921144088602</v>
      </c>
      <c r="M24" s="4">
        <v>1.3509689795343499E-4</v>
      </c>
      <c r="N24" s="4">
        <v>1.18736845188911E-3</v>
      </c>
      <c r="O24" t="str">
        <f>IF(K24&lt;0,"Increased in Manitoba", "Decreased in Manitoba")</f>
        <v>Increased in Manitoba</v>
      </c>
    </row>
    <row r="25" spans="1:15" x14ac:dyDescent="0.35">
      <c r="A25" s="15" t="s">
        <v>188</v>
      </c>
      <c r="B25" s="8">
        <v>77</v>
      </c>
      <c r="C25" s="8">
        <v>40</v>
      </c>
      <c r="D25" s="2">
        <v>6.3321915576076193E-2</v>
      </c>
      <c r="E25" s="2">
        <v>1.5697560024637899E-2</v>
      </c>
      <c r="F25" s="2">
        <v>1.2628659708647301</v>
      </c>
      <c r="G25" s="2">
        <v>0.71173996035057796</v>
      </c>
      <c r="H25" s="2">
        <v>2.2468018035016901</v>
      </c>
      <c r="I25" s="2">
        <v>0.41269896125869499</v>
      </c>
      <c r="J25" s="2">
        <v>0.63809608625382797</v>
      </c>
      <c r="K25" s="2">
        <v>-1.1097162598384001</v>
      </c>
      <c r="L25" s="2">
        <v>0.28756862397604699</v>
      </c>
      <c r="M25" s="4">
        <v>1.13869854490023E-4</v>
      </c>
      <c r="N25" s="4">
        <v>1.18736845188911E-3</v>
      </c>
      <c r="O25" t="str">
        <f>IF(K25&lt;0,"Increased in Manitoba", "Decreased in Manitoba")</f>
        <v>Increased in Manitoba</v>
      </c>
    </row>
    <row r="26" spans="1:15" x14ac:dyDescent="0.35">
      <c r="A26" s="15" t="s">
        <v>214</v>
      </c>
      <c r="B26" s="8">
        <v>138</v>
      </c>
      <c r="C26" s="8">
        <v>83</v>
      </c>
      <c r="D26" s="2">
        <v>3.0286878119757601</v>
      </c>
      <c r="E26" s="2">
        <v>1.3813350684805501</v>
      </c>
      <c r="F26" s="2">
        <v>0.278334595037383</v>
      </c>
      <c r="G26" s="2">
        <v>5.9582340423090796E-3</v>
      </c>
      <c r="H26" s="2">
        <v>2.3558451813527101</v>
      </c>
      <c r="I26" s="2">
        <v>0.26536714055489802</v>
      </c>
      <c r="J26" s="2">
        <v>0.50626098193901004</v>
      </c>
      <c r="K26" s="2">
        <v>-0.75089963260402703</v>
      </c>
      <c r="L26" s="2">
        <v>0.194045160001873</v>
      </c>
      <c r="M26" s="4">
        <v>1.08962271360813E-4</v>
      </c>
      <c r="N26" s="4">
        <v>1.18736845188911E-3</v>
      </c>
      <c r="O26" t="str">
        <f>IF(K26&lt;0,"Increased in Manitoba", "Decreased in Manitoba")</f>
        <v>Increased in Manitoba</v>
      </c>
    </row>
    <row r="27" spans="1:15" x14ac:dyDescent="0.35">
      <c r="A27" s="15" t="s">
        <v>315</v>
      </c>
      <c r="B27" s="8">
        <v>134</v>
      </c>
      <c r="C27" s="8">
        <v>81</v>
      </c>
      <c r="D27" s="2">
        <v>2.59330154453674</v>
      </c>
      <c r="E27" s="2">
        <v>0.943548095275626</v>
      </c>
      <c r="F27" s="2">
        <v>0.49767141517010899</v>
      </c>
      <c r="G27" s="2">
        <v>8.5520229630900793E-2</v>
      </c>
      <c r="H27" s="2">
        <v>2.0087338125055099</v>
      </c>
      <c r="I27" s="2">
        <v>0.38200544012503801</v>
      </c>
      <c r="J27" s="2">
        <v>0.61551465150404205</v>
      </c>
      <c r="K27" s="2">
        <v>-0.80235168910034804</v>
      </c>
      <c r="L27" s="2">
        <v>0.213075010246911</v>
      </c>
      <c r="M27" s="4">
        <v>1.661607482768E-4</v>
      </c>
      <c r="N27" s="4">
        <v>1.3915962668182001E-3</v>
      </c>
      <c r="O27" t="str">
        <f>IF(K27&lt;0,"Increased in Manitoba", "Decreased in Manitoba")</f>
        <v>Increased in Manitoba</v>
      </c>
    </row>
    <row r="28" spans="1:15" x14ac:dyDescent="0.35">
      <c r="A28" s="15" t="s">
        <v>305</v>
      </c>
      <c r="B28" s="8">
        <v>131</v>
      </c>
      <c r="C28" s="8">
        <v>81</v>
      </c>
      <c r="D28" s="2">
        <v>4.22339110569464</v>
      </c>
      <c r="E28" s="2">
        <v>1.07770261774802</v>
      </c>
      <c r="F28" s="2">
        <v>0.374607362753336</v>
      </c>
      <c r="G28" s="2">
        <v>6.6463193368982598E-2</v>
      </c>
      <c r="H28" s="2">
        <v>1.4213698166395501</v>
      </c>
      <c r="I28" s="2">
        <v>0.178364838239541</v>
      </c>
      <c r="J28" s="2">
        <v>0.381397154107954</v>
      </c>
      <c r="K28" s="2">
        <v>-0.88146582673678797</v>
      </c>
      <c r="L28" s="2">
        <v>0.24378651029597601</v>
      </c>
      <c r="M28" s="4">
        <v>2.9950418385560302E-4</v>
      </c>
      <c r="N28" s="4">
        <v>2.4080136381990501E-3</v>
      </c>
      <c r="O28" t="str">
        <f>IF(K28&lt;0,"Increased in Manitoba", "Decreased in Manitoba")</f>
        <v>Increased in Manitoba</v>
      </c>
    </row>
    <row r="29" spans="1:15" x14ac:dyDescent="0.35">
      <c r="A29" s="15" t="s">
        <v>196</v>
      </c>
      <c r="B29" s="8">
        <v>103</v>
      </c>
      <c r="C29" s="8">
        <v>61</v>
      </c>
      <c r="D29" s="2">
        <v>5.3217643731770098E-2</v>
      </c>
      <c r="E29" s="2">
        <v>1.9534099914451899E-2</v>
      </c>
      <c r="F29" s="2">
        <v>0.94743163494331695</v>
      </c>
      <c r="G29" s="2">
        <v>0.492882977935514</v>
      </c>
      <c r="H29" s="2">
        <v>1.79386700741345</v>
      </c>
      <c r="I29" s="2">
        <v>0.87993822948858103</v>
      </c>
      <c r="J29" s="2">
        <v>0.97977863450269598</v>
      </c>
      <c r="K29" s="2">
        <v>-0.77817157663862802</v>
      </c>
      <c r="L29" s="2">
        <v>0.21762236521163</v>
      </c>
      <c r="M29" s="4">
        <v>3.4917370969877998E-4</v>
      </c>
      <c r="N29" s="4">
        <v>2.6993813711328799E-3</v>
      </c>
      <c r="O29" t="str">
        <f>IF(K29&lt;0,"Increased in Manitoba", "Decreased in Manitoba")</f>
        <v>Increased in Manitoba</v>
      </c>
    </row>
    <row r="30" spans="1:15" x14ac:dyDescent="0.35">
      <c r="A30" s="15" t="s">
        <v>319</v>
      </c>
      <c r="B30" s="8">
        <v>23</v>
      </c>
      <c r="C30" s="8">
        <v>27</v>
      </c>
      <c r="D30" s="2">
        <v>5.3279183114974697E-2</v>
      </c>
      <c r="E30" s="2">
        <v>0.16989867248314999</v>
      </c>
      <c r="F30" s="2">
        <v>0.403012593932778</v>
      </c>
      <c r="G30" s="2">
        <v>0.20123961038541999</v>
      </c>
      <c r="H30" s="2">
        <v>0.79995163489501098</v>
      </c>
      <c r="I30" s="2">
        <v>7.47613083048786E-3</v>
      </c>
      <c r="J30" s="2">
        <v>5.3515110262023297E-2</v>
      </c>
      <c r="K30" s="2">
        <v>2.1110820440828002</v>
      </c>
      <c r="L30" s="2">
        <v>0.59337604624410101</v>
      </c>
      <c r="M30" s="4">
        <v>3.7404885051883801E-4</v>
      </c>
      <c r="N30" s="4">
        <v>2.7845858871957899E-3</v>
      </c>
      <c r="O30" t="str">
        <f>IF(K30&lt;0,"Increased in Manitoba", "Decreased in Manitoba")</f>
        <v>Decreased in Manitoba</v>
      </c>
    </row>
    <row r="31" spans="1:15" x14ac:dyDescent="0.35">
      <c r="A31" s="15" t="s">
        <v>268</v>
      </c>
      <c r="B31" s="8">
        <v>129</v>
      </c>
      <c r="C31" s="8">
        <v>74</v>
      </c>
      <c r="D31" s="2">
        <v>2.1964335284819101</v>
      </c>
      <c r="E31" s="2">
        <v>0.78714413615587497</v>
      </c>
      <c r="F31" s="2">
        <v>1.16137767616462</v>
      </c>
      <c r="G31" s="2">
        <v>0.44247030680356803</v>
      </c>
      <c r="H31" s="2">
        <v>2.9274071495561098</v>
      </c>
      <c r="I31" s="2">
        <v>0.82665793985823699</v>
      </c>
      <c r="J31" s="2">
        <v>0.96206936918749297</v>
      </c>
      <c r="K31" s="2">
        <v>-1.0021579720515399</v>
      </c>
      <c r="L31" s="2">
        <v>0.28509014284662199</v>
      </c>
      <c r="M31" s="4">
        <v>4.3937009516392699E-4</v>
      </c>
      <c r="N31" s="4">
        <v>3.1540496117124701E-3</v>
      </c>
      <c r="O31" t="str">
        <f>IF(K31&lt;0,"Increased in Manitoba", "Decreased in Manitoba")</f>
        <v>Increased in Manitoba</v>
      </c>
    </row>
    <row r="32" spans="1:15" x14ac:dyDescent="0.35">
      <c r="A32" s="15" t="s">
        <v>202</v>
      </c>
      <c r="B32" s="8">
        <v>60</v>
      </c>
      <c r="C32" s="8">
        <v>17</v>
      </c>
      <c r="D32" s="2">
        <v>6.3728996061985205E-2</v>
      </c>
      <c r="E32" s="2">
        <v>8.6161537529524795E-3</v>
      </c>
      <c r="F32" s="2">
        <v>2.8027394537377299</v>
      </c>
      <c r="G32" s="2">
        <v>1.45239916895412</v>
      </c>
      <c r="H32" s="2">
        <v>5.6208557583297001</v>
      </c>
      <c r="I32" s="2">
        <v>1.3117983572453801E-3</v>
      </c>
      <c r="J32" s="2">
        <v>1.9082945222737301E-2</v>
      </c>
      <c r="K32" s="2">
        <v>-1.6064634304749901</v>
      </c>
      <c r="L32" s="2">
        <v>0.46701560398130199</v>
      </c>
      <c r="M32" s="4">
        <v>5.8203756913677296E-4</v>
      </c>
      <c r="N32" s="4">
        <v>4.0341224619479801E-3</v>
      </c>
      <c r="O32" t="str">
        <f>IF(K32&lt;0,"Increased in Manitoba", "Decreased in Manitoba")</f>
        <v>Increased in Manitoba</v>
      </c>
    </row>
    <row r="33" spans="1:15" x14ac:dyDescent="0.35">
      <c r="A33" s="15" t="s">
        <v>163</v>
      </c>
      <c r="B33" s="8">
        <v>68</v>
      </c>
      <c r="C33" s="8">
        <v>24</v>
      </c>
      <c r="D33" s="2">
        <v>7.6260981030332006E-2</v>
      </c>
      <c r="E33" s="2">
        <v>1.52199455073312E-2</v>
      </c>
      <c r="F33" s="2">
        <v>2.2290017153471702</v>
      </c>
      <c r="G33" s="2">
        <v>1.21548900523006</v>
      </c>
      <c r="H33" s="2">
        <v>4.1713129828265698</v>
      </c>
      <c r="I33" s="2">
        <v>7.6574248434177596E-3</v>
      </c>
      <c r="J33" s="2">
        <v>5.3515110262023297E-2</v>
      </c>
      <c r="K33" s="2">
        <v>-1.4958896396727399</v>
      </c>
      <c r="L33" s="2">
        <v>0.44976952995772501</v>
      </c>
      <c r="M33" s="4">
        <v>8.8132726437883903E-4</v>
      </c>
      <c r="N33" s="4">
        <v>5.71441226258538E-3</v>
      </c>
      <c r="O33" t="str">
        <f>IF(K33&lt;0,"Increased in Manitoba", "Decreased in Manitoba")</f>
        <v>Increased in Manitoba</v>
      </c>
    </row>
    <row r="34" spans="1:15" x14ac:dyDescent="0.35">
      <c r="A34" s="15" t="s">
        <v>262</v>
      </c>
      <c r="B34" s="8">
        <v>130</v>
      </c>
      <c r="C34" s="8">
        <v>80</v>
      </c>
      <c r="D34" s="2">
        <v>0.389179475212382</v>
      </c>
      <c r="E34" s="2">
        <v>0.14880269895429499</v>
      </c>
      <c r="F34" s="2">
        <v>0.46568997976722898</v>
      </c>
      <c r="G34" s="2">
        <v>0.107832361334311</v>
      </c>
      <c r="H34" s="2">
        <v>1.5516578540492101</v>
      </c>
      <c r="I34" s="2">
        <v>0.21196823662631201</v>
      </c>
      <c r="J34" s="2">
        <v>0.42183777784048299</v>
      </c>
      <c r="K34" s="2">
        <v>-0.61069335858969598</v>
      </c>
      <c r="L34" s="2">
        <v>0.18352694903984901</v>
      </c>
      <c r="M34" s="4">
        <v>8.7616247660027302E-4</v>
      </c>
      <c r="N34" s="4">
        <v>5.71441226258538E-3</v>
      </c>
      <c r="O34" t="str">
        <f>IF(K34&lt;0,"Increased in Manitoba", "Decreased in Manitoba")</f>
        <v>Increased in Manitoba</v>
      </c>
    </row>
    <row r="35" spans="1:15" x14ac:dyDescent="0.35">
      <c r="A35" s="15" t="s">
        <v>269</v>
      </c>
      <c r="B35" s="8">
        <v>35</v>
      </c>
      <c r="C35" s="8">
        <v>17</v>
      </c>
      <c r="D35" s="2">
        <v>1.91738604941073</v>
      </c>
      <c r="E35" s="2">
        <v>0.42754725868678201</v>
      </c>
      <c r="F35" s="2">
        <v>1.2642293051918601</v>
      </c>
      <c r="G35" s="2">
        <v>0.63139215146072603</v>
      </c>
      <c r="H35" s="2">
        <v>2.60587647885822</v>
      </c>
      <c r="I35" s="2">
        <v>0.51669103030753505</v>
      </c>
      <c r="J35" s="2">
        <v>0.731372514731088</v>
      </c>
      <c r="K35" s="2">
        <v>-2.66472560356967</v>
      </c>
      <c r="L35" s="2">
        <v>0.80343991545221505</v>
      </c>
      <c r="M35" s="4">
        <v>9.1105044317529903E-4</v>
      </c>
      <c r="N35" s="4">
        <v>5.72253559619484E-3</v>
      </c>
      <c r="O35" t="str">
        <f>IF(K35&lt;0,"Increased in Manitoba", "Decreased in Manitoba")</f>
        <v>Increased in Manitoba</v>
      </c>
    </row>
    <row r="36" spans="1:15" x14ac:dyDescent="0.35">
      <c r="A36" s="15" t="s">
        <v>246</v>
      </c>
      <c r="B36" s="8">
        <v>74</v>
      </c>
      <c r="C36" s="8">
        <v>65</v>
      </c>
      <c r="D36" s="2">
        <v>0.21125444430643001</v>
      </c>
      <c r="E36" s="2">
        <v>0.55852187534148201</v>
      </c>
      <c r="F36" s="2">
        <v>0.310599339480992</v>
      </c>
      <c r="G36" s="2">
        <v>0.159040851671751</v>
      </c>
      <c r="H36" s="2">
        <v>0.58690413717425005</v>
      </c>
      <c r="I36" s="2">
        <v>1.2943129671389101E-4</v>
      </c>
      <c r="J36" s="2">
        <v>5.7141756989581502E-3</v>
      </c>
      <c r="K36" s="2">
        <v>0.98217114469224198</v>
      </c>
      <c r="L36" s="2">
        <v>0.30246006938891701</v>
      </c>
      <c r="M36" s="4">
        <v>1.16515583221721E-3</v>
      </c>
      <c r="N36" s="4">
        <v>7.0968582507775699E-3</v>
      </c>
      <c r="O36" t="str">
        <f>IF(K36&lt;0,"Increased in Manitoba", "Decreased in Manitoba")</f>
        <v>Decreased in Manitoba</v>
      </c>
    </row>
    <row r="37" spans="1:15" x14ac:dyDescent="0.35">
      <c r="A37" s="15" t="s">
        <v>261</v>
      </c>
      <c r="B37" s="8">
        <v>89</v>
      </c>
      <c r="C37" s="8">
        <v>69</v>
      </c>
      <c r="D37" s="2">
        <v>2.33731680930995E-2</v>
      </c>
      <c r="E37" s="2">
        <v>3.3119660364585399E-2</v>
      </c>
      <c r="F37" s="2">
        <v>0.35332549695409599</v>
      </c>
      <c r="G37" s="2">
        <v>0.170384074712607</v>
      </c>
      <c r="H37" s="2">
        <v>0.69918033271086699</v>
      </c>
      <c r="I37" s="2">
        <v>1.65731459507369E-3</v>
      </c>
      <c r="J37" s="2">
        <v>1.9595307859400699E-2</v>
      </c>
      <c r="K37" s="2">
        <v>0.59575930791673404</v>
      </c>
      <c r="L37" s="2">
        <v>0.19091011567279501</v>
      </c>
      <c r="M37" s="4">
        <v>1.8046631283839001E-3</v>
      </c>
      <c r="N37" s="4">
        <v>1.0668743788387201E-2</v>
      </c>
      <c r="O37" t="str">
        <f>IF(K37&lt;0,"Increased in Manitoba", "Decreased in Manitoba")</f>
        <v>Decreased in Manitoba</v>
      </c>
    </row>
    <row r="38" spans="1:15" x14ac:dyDescent="0.35">
      <c r="A38" s="15" t="s">
        <v>309</v>
      </c>
      <c r="B38" s="8">
        <v>82</v>
      </c>
      <c r="C38" s="8">
        <v>32</v>
      </c>
      <c r="D38" s="2">
        <v>3.4557032860436498</v>
      </c>
      <c r="E38" s="2">
        <v>0.52240594473666802</v>
      </c>
      <c r="F38" s="2">
        <v>2.14186767415887</v>
      </c>
      <c r="G38" s="2">
        <v>1.1969995723725499</v>
      </c>
      <c r="H38" s="2">
        <v>3.87513454314659</v>
      </c>
      <c r="I38" s="2">
        <v>8.9012722180050498E-3</v>
      </c>
      <c r="J38" s="2">
        <v>5.4657333568475103E-2</v>
      </c>
      <c r="K38" s="2">
        <v>-1.8292215731561099</v>
      </c>
      <c r="L38" s="2">
        <v>0.59499742221871998</v>
      </c>
      <c r="M38" s="4">
        <v>2.1097218024090899E-3</v>
      </c>
      <c r="N38" s="4">
        <v>1.2115830922406499E-2</v>
      </c>
      <c r="O38" t="str">
        <f>IF(K38&lt;0,"Increased in Manitoba", "Decreased in Manitoba")</f>
        <v>Increased in Manitoba</v>
      </c>
    </row>
    <row r="39" spans="1:15" x14ac:dyDescent="0.35">
      <c r="A39" s="15" t="s">
        <v>218</v>
      </c>
      <c r="B39" s="8">
        <v>105</v>
      </c>
      <c r="C39" s="8">
        <v>56</v>
      </c>
      <c r="D39" s="2">
        <v>5.0346265979201603E-2</v>
      </c>
      <c r="E39" s="2">
        <v>2.4869097928985898E-2</v>
      </c>
      <c r="F39" s="2">
        <v>1.3443333950652701</v>
      </c>
      <c r="G39" s="2">
        <v>0.71676661108496997</v>
      </c>
      <c r="H39" s="2">
        <v>2.5071981471429501</v>
      </c>
      <c r="I39" s="2">
        <v>0.36638777235027897</v>
      </c>
      <c r="J39" s="2">
        <v>0.61369951868671702</v>
      </c>
      <c r="K39" s="2">
        <v>-0.61945511782254303</v>
      </c>
      <c r="L39" s="2">
        <v>0.20451851481330799</v>
      </c>
      <c r="M39" s="4">
        <v>2.45489658486209E-3</v>
      </c>
      <c r="N39" s="4">
        <v>1.3706505932146699E-2</v>
      </c>
      <c r="O39" t="str">
        <f>IF(K39&lt;0,"Increased in Manitoba", "Decreased in Manitoba")</f>
        <v>Increased in Manitoba</v>
      </c>
    </row>
    <row r="40" spans="1:15" x14ac:dyDescent="0.35">
      <c r="A40" s="15" t="s">
        <v>159</v>
      </c>
      <c r="B40" s="8">
        <v>65</v>
      </c>
      <c r="C40" s="8">
        <v>23</v>
      </c>
      <c r="D40" s="2">
        <v>0.13921137867962499</v>
      </c>
      <c r="E40" s="2">
        <v>7.4736480351301499E-3</v>
      </c>
      <c r="F40" s="2">
        <v>2.1747945562951299</v>
      </c>
      <c r="G40" s="2">
        <v>1.17899925412033</v>
      </c>
      <c r="H40" s="2">
        <v>4.1005056047478901</v>
      </c>
      <c r="I40" s="2">
        <v>1.0900744517123501E-2</v>
      </c>
      <c r="J40" s="2">
        <v>6.2601418512623699E-2</v>
      </c>
      <c r="K40" s="2">
        <v>-1.59641052327295</v>
      </c>
      <c r="L40" s="2">
        <v>0.53972291693729102</v>
      </c>
      <c r="M40" s="4">
        <v>3.09809417735418E-3</v>
      </c>
      <c r="N40" s="4">
        <v>1.68301872877889E-2</v>
      </c>
      <c r="O40" t="str">
        <f>IF(K40&lt;0,"Increased in Manitoba", "Decreased in Manitoba")</f>
        <v>Increased in Manitoba</v>
      </c>
    </row>
    <row r="41" spans="1:15" x14ac:dyDescent="0.35">
      <c r="A41" s="15" t="s">
        <v>170</v>
      </c>
      <c r="B41" s="8">
        <v>106</v>
      </c>
      <c r="C41" s="8">
        <v>56</v>
      </c>
      <c r="D41" s="2">
        <v>0.17026122276488101</v>
      </c>
      <c r="E41" s="2">
        <v>3.1188335522521898E-2</v>
      </c>
      <c r="F41" s="2">
        <v>1.3926169322208599</v>
      </c>
      <c r="G41" s="2">
        <v>0.74107662626523796</v>
      </c>
      <c r="H41" s="2">
        <v>2.6038703180748199</v>
      </c>
      <c r="I41" s="2">
        <v>0.29100061314977799</v>
      </c>
      <c r="J41" s="2">
        <v>0.53661580956977395</v>
      </c>
      <c r="K41" s="2">
        <v>-0.78179565780791804</v>
      </c>
      <c r="L41" s="2">
        <v>0.268256247029387</v>
      </c>
      <c r="M41" s="4">
        <v>3.5641700752575599E-3</v>
      </c>
      <c r="N41" s="4">
        <v>1.8852583819125499E-2</v>
      </c>
      <c r="O41" t="str">
        <f>IF(K41&lt;0,"Increased in Manitoba", "Decreased in Manitoba")</f>
        <v>Increased in Manitoba</v>
      </c>
    </row>
    <row r="42" spans="1:15" x14ac:dyDescent="0.35">
      <c r="A42" s="15" t="s">
        <v>250</v>
      </c>
      <c r="B42" s="8">
        <v>31</v>
      </c>
      <c r="C42" s="8">
        <v>32</v>
      </c>
      <c r="D42" s="2">
        <v>0.51069511197072404</v>
      </c>
      <c r="E42" s="2">
        <v>4.7437356635949302</v>
      </c>
      <c r="F42" s="2">
        <v>0.44747187842487501</v>
      </c>
      <c r="G42" s="2">
        <v>0.23619148981534999</v>
      </c>
      <c r="H42" s="2">
        <v>0.84375737437388598</v>
      </c>
      <c r="I42" s="2">
        <v>8.9735920784063603E-3</v>
      </c>
      <c r="J42" s="2">
        <v>5.4657333568475103E-2</v>
      </c>
      <c r="K42" s="2">
        <v>2.5257057390403501</v>
      </c>
      <c r="L42" s="2">
        <v>0.87466148164233903</v>
      </c>
      <c r="M42" s="4">
        <v>3.8814628793419899E-3</v>
      </c>
      <c r="N42" s="4">
        <v>2.0004462531993301E-2</v>
      </c>
      <c r="O42" t="str">
        <f>IF(K42&lt;0,"Increased in Manitoba", "Decreased in Manitoba")</f>
        <v>Decreased in Manitoba</v>
      </c>
    </row>
    <row r="43" spans="1:15" x14ac:dyDescent="0.35">
      <c r="A43" s="15" t="s">
        <v>232</v>
      </c>
      <c r="B43" s="8">
        <v>111</v>
      </c>
      <c r="C43" s="8">
        <v>65</v>
      </c>
      <c r="D43" s="2">
        <v>1.9802646345391499</v>
      </c>
      <c r="E43" s="2">
        <v>0.65579162124964097</v>
      </c>
      <c r="F43" s="2">
        <v>0.98328846040075202</v>
      </c>
      <c r="G43" s="2">
        <v>0.486179791960621</v>
      </c>
      <c r="H43" s="2">
        <v>1.9485495867482501</v>
      </c>
      <c r="I43" s="2">
        <v>1</v>
      </c>
      <c r="J43" s="2">
        <v>1</v>
      </c>
      <c r="K43" s="2">
        <v>-0.828486130518306</v>
      </c>
      <c r="L43" s="2">
        <v>0.29060497446650602</v>
      </c>
      <c r="M43" s="4">
        <v>4.3595484965768304E-3</v>
      </c>
      <c r="N43" s="4">
        <v>2.1906731195298599E-2</v>
      </c>
      <c r="O43" t="str">
        <f>IF(K43&lt;0,"Increased in Manitoba", "Decreased in Manitoba")</f>
        <v>Increased in Manitoba</v>
      </c>
    </row>
    <row r="44" spans="1:15" x14ac:dyDescent="0.35">
      <c r="A44" s="15" t="s">
        <v>244</v>
      </c>
      <c r="B44" s="8">
        <v>138</v>
      </c>
      <c r="C44" s="8">
        <v>82</v>
      </c>
      <c r="D44" s="2">
        <v>3.8654969668271102</v>
      </c>
      <c r="E44" s="2">
        <v>3.9710621346961599</v>
      </c>
      <c r="F44" s="2">
        <v>0.56227784360178901</v>
      </c>
      <c r="G44" s="2">
        <v>5.42682084358714E-2</v>
      </c>
      <c r="H44" s="2">
        <v>3.2393304431777401</v>
      </c>
      <c r="I44" s="2">
        <v>0.71348755609688796</v>
      </c>
      <c r="J44" s="2">
        <v>0.89631874234671505</v>
      </c>
      <c r="K44" s="2">
        <v>0.637340389955521</v>
      </c>
      <c r="L44" s="2">
        <v>0.225487431677586</v>
      </c>
      <c r="M44" s="4">
        <v>4.7059636979291898E-3</v>
      </c>
      <c r="N44" s="4">
        <v>2.3070700080091901E-2</v>
      </c>
      <c r="O44" t="str">
        <f>IF(K44&lt;0,"Increased in Manitoba", "Decreased in Manitoba")</f>
        <v>Decreased in Manitoba</v>
      </c>
    </row>
    <row r="45" spans="1:15" x14ac:dyDescent="0.35">
      <c r="A45" s="15" t="s">
        <v>179</v>
      </c>
      <c r="B45" s="8">
        <v>56</v>
      </c>
      <c r="C45" s="8">
        <v>17</v>
      </c>
      <c r="D45" s="2">
        <v>3.7635372359970602E-2</v>
      </c>
      <c r="E45" s="2">
        <v>3.7153311014344E-3</v>
      </c>
      <c r="F45" s="2">
        <v>2.4982613468195001</v>
      </c>
      <c r="G45" s="2">
        <v>1.2909917410196701</v>
      </c>
      <c r="H45" s="2">
        <v>5.0197501256181596</v>
      </c>
      <c r="I45" s="2">
        <v>4.96151339557437E-3</v>
      </c>
      <c r="J45" s="2">
        <v>4.3359312717845599E-2</v>
      </c>
      <c r="K45" s="2">
        <v>-1.21489341353145</v>
      </c>
      <c r="L45" s="2">
        <v>0.46160251701884297</v>
      </c>
      <c r="M45" s="4">
        <v>8.4907903682303106E-3</v>
      </c>
      <c r="N45" s="4">
        <v>3.8248222528647902E-2</v>
      </c>
      <c r="O45" t="str">
        <f>IF(K45&lt;0,"Increased in Manitoba", "Decreased in Manitoba")</f>
        <v>Increased in Manitoba</v>
      </c>
    </row>
    <row r="46" spans="1:15" x14ac:dyDescent="0.35">
      <c r="A46" s="15" t="s">
        <v>240</v>
      </c>
      <c r="B46" s="8">
        <v>111</v>
      </c>
      <c r="C46" s="8">
        <v>74</v>
      </c>
      <c r="D46" s="2">
        <v>0.36486082469890202</v>
      </c>
      <c r="E46" s="2">
        <v>0.45580249782869903</v>
      </c>
      <c r="F46" s="2">
        <v>0.45600726117167101</v>
      </c>
      <c r="G46" s="2">
        <v>0.18863095030111701</v>
      </c>
      <c r="H46" s="2">
        <v>1.01859951432407</v>
      </c>
      <c r="I46" s="2">
        <v>5.2823463089743602E-2</v>
      </c>
      <c r="J46" s="2">
        <v>0.184178355066972</v>
      </c>
      <c r="K46" s="2">
        <v>0.57883914875183395</v>
      </c>
      <c r="L46" s="2">
        <v>0.21906648555611699</v>
      </c>
      <c r="M46" s="4">
        <v>8.2345333138049703E-3</v>
      </c>
      <c r="N46" s="4">
        <v>3.8248222528647902E-2</v>
      </c>
      <c r="O46" t="str">
        <f>IF(K46&lt;0,"Increased in Manitoba", "Decreased in Manitoba")</f>
        <v>Decreased in Manitoba</v>
      </c>
    </row>
    <row r="47" spans="1:15" x14ac:dyDescent="0.35">
      <c r="A47" s="15" t="s">
        <v>238</v>
      </c>
      <c r="B47" s="8">
        <v>109</v>
      </c>
      <c r="C47" s="8">
        <v>73</v>
      </c>
      <c r="D47" s="2">
        <v>0.35710145312624098</v>
      </c>
      <c r="E47" s="2">
        <v>0.45477986684622201</v>
      </c>
      <c r="F47" s="2">
        <v>0.47073848909620702</v>
      </c>
      <c r="G47" s="2">
        <v>0.20217067352014101</v>
      </c>
      <c r="H47" s="2">
        <v>1.0231790896417201</v>
      </c>
      <c r="I47" s="2">
        <v>5.8973661099609997E-2</v>
      </c>
      <c r="J47" s="2">
        <v>0.19237591776294199</v>
      </c>
      <c r="K47" s="2">
        <v>0.64649400913562705</v>
      </c>
      <c r="L47" s="2">
        <v>0.24590648087934899</v>
      </c>
      <c r="M47" s="4">
        <v>8.5630348944734092E-3</v>
      </c>
      <c r="N47" s="4">
        <v>3.8248222528647902E-2</v>
      </c>
      <c r="O47" t="str">
        <f>IF(K47&lt;0,"Increased in Manitoba", "Decreased in Manitoba")</f>
        <v>Decreased in Manitoba</v>
      </c>
    </row>
    <row r="48" spans="1:15" x14ac:dyDescent="0.35">
      <c r="A48" s="15" t="s">
        <v>310</v>
      </c>
      <c r="B48" s="8">
        <v>138</v>
      </c>
      <c r="C48" s="8">
        <v>83</v>
      </c>
      <c r="D48" s="2">
        <v>8.0235337103909607</v>
      </c>
      <c r="E48" s="2">
        <v>7.1541929870132197</v>
      </c>
      <c r="F48" s="2">
        <v>0.278334595037383</v>
      </c>
      <c r="G48" s="2">
        <v>5.9582340423090796E-3</v>
      </c>
      <c r="H48" s="2">
        <v>2.3558451813527101</v>
      </c>
      <c r="I48" s="2">
        <v>0.26536714055489802</v>
      </c>
      <c r="J48" s="2">
        <v>0.50626098193901004</v>
      </c>
      <c r="K48" s="2">
        <v>0.71141110666744001</v>
      </c>
      <c r="L48" s="2">
        <v>0.26978581929032103</v>
      </c>
      <c r="M48" s="4">
        <v>8.3655718280271091E-3</v>
      </c>
      <c r="N48" s="4">
        <v>3.8248222528647902E-2</v>
      </c>
      <c r="O48" t="str">
        <f>IF(K48&lt;0,"Increased in Manitoba", "Decreased in Manitoba")</f>
        <v>Decreased in Manitoba</v>
      </c>
    </row>
    <row r="49" spans="1:15" x14ac:dyDescent="0.35">
      <c r="A49" s="15" t="s">
        <v>321</v>
      </c>
      <c r="B49" s="8">
        <v>31</v>
      </c>
      <c r="C49" s="8">
        <v>13</v>
      </c>
      <c r="D49" s="2">
        <v>1.18326989768023E-2</v>
      </c>
      <c r="E49" s="2">
        <v>1.46518972191173E-3</v>
      </c>
      <c r="F49" s="2">
        <v>1.49572942607415</v>
      </c>
      <c r="G49" s="2">
        <v>0.70369176440251202</v>
      </c>
      <c r="H49" s="2">
        <v>3.3338432745647402</v>
      </c>
      <c r="I49" s="2">
        <v>0.299860682933073</v>
      </c>
      <c r="J49" s="2">
        <v>0.54613399706571997</v>
      </c>
      <c r="K49" s="2">
        <v>-1.3060287578257399</v>
      </c>
      <c r="L49" s="2">
        <v>0.50014678784672995</v>
      </c>
      <c r="M49" s="4">
        <v>9.0201128890650094E-3</v>
      </c>
      <c r="N49" s="4">
        <v>3.9063391236844699E-2</v>
      </c>
      <c r="O49" t="str">
        <f>IF(K49&lt;0,"Increased in Manitoba", "Decreased in Manitoba")</f>
        <v>Increased in Manitoba</v>
      </c>
    </row>
    <row r="50" spans="1:15" x14ac:dyDescent="0.35">
      <c r="A50" s="15" t="s">
        <v>242</v>
      </c>
      <c r="B50" s="8">
        <v>57</v>
      </c>
      <c r="C50" s="8">
        <v>52</v>
      </c>
      <c r="D50" s="2">
        <v>7.0749921939719101E-2</v>
      </c>
      <c r="E50" s="2">
        <v>9.9632155531597502E-2</v>
      </c>
      <c r="F50" s="2">
        <v>0.40484513142388501</v>
      </c>
      <c r="G50" s="2">
        <v>0.223046033579614</v>
      </c>
      <c r="H50" s="2">
        <v>0.72609583180291903</v>
      </c>
      <c r="I50" s="2">
        <v>1.51904041574028E-3</v>
      </c>
      <c r="J50" s="2">
        <v>1.9082945222737301E-2</v>
      </c>
      <c r="K50" s="2">
        <v>0.80543635894658805</v>
      </c>
      <c r="L50" s="2">
        <v>0.30895271006549802</v>
      </c>
      <c r="M50" s="4">
        <v>9.1342258116004996E-3</v>
      </c>
      <c r="N50" s="4">
        <v>3.9063391236844699E-2</v>
      </c>
      <c r="O50" t="str">
        <f>IF(K50&lt;0,"Increased in Manitoba", "Decreased in Manitoba")</f>
        <v>Decreased in Manitoba</v>
      </c>
    </row>
    <row r="51" spans="1:15" x14ac:dyDescent="0.35">
      <c r="A51" s="15" t="s">
        <v>166</v>
      </c>
      <c r="B51" s="8">
        <v>37</v>
      </c>
      <c r="C51" s="8">
        <v>11</v>
      </c>
      <c r="D51" s="2">
        <v>8.3172791957188304E-3</v>
      </c>
      <c r="E51" s="2">
        <v>2.3283219390312299E-3</v>
      </c>
      <c r="F51" s="2">
        <v>2.2870381504568802</v>
      </c>
      <c r="G51" s="2">
        <v>1.05742221695232</v>
      </c>
      <c r="H51" s="2">
        <v>5.3060559658820301</v>
      </c>
      <c r="I51" s="2">
        <v>2.8457655588464401E-2</v>
      </c>
      <c r="J51" s="2">
        <v>0.11215664261336</v>
      </c>
      <c r="K51" s="2">
        <v>-1.4163746233460199</v>
      </c>
      <c r="L51" s="2">
        <v>0.55332147636224804</v>
      </c>
      <c r="M51" s="4">
        <v>1.04742052779403E-2</v>
      </c>
      <c r="N51" s="4">
        <v>4.3860734601374997E-2</v>
      </c>
      <c r="O51" t="str">
        <f>IF(K51&lt;0,"Increased in Manitoba", "Decreased in Manitoba")</f>
        <v>Increased in Manitoba</v>
      </c>
    </row>
    <row r="52" spans="1:15" x14ac:dyDescent="0.35">
      <c r="A52" s="15" t="s">
        <v>169</v>
      </c>
      <c r="B52" s="8">
        <v>32</v>
      </c>
      <c r="C52" s="8">
        <v>14</v>
      </c>
      <c r="D52" s="2">
        <v>5.6868679226592903E-2</v>
      </c>
      <c r="E52" s="2">
        <v>1.89257305484967E-3</v>
      </c>
      <c r="F52" s="2">
        <v>1.4263989975440401</v>
      </c>
      <c r="G52" s="2">
        <v>0.68286777385122599</v>
      </c>
      <c r="H52" s="2">
        <v>3.10650755374495</v>
      </c>
      <c r="I52" s="2">
        <v>0.39281386715542599</v>
      </c>
      <c r="J52" s="2">
        <v>0.61551465150404205</v>
      </c>
      <c r="K52" s="2">
        <v>-1.3601655943667399</v>
      </c>
      <c r="L52" s="2">
        <v>0.53659574481885297</v>
      </c>
      <c r="M52" s="4">
        <v>1.1250992580536899E-2</v>
      </c>
      <c r="N52" s="4">
        <v>4.6152030789549103E-2</v>
      </c>
      <c r="O52" t="str">
        <f>IF(K52&lt;0,"Increased in Manitoba", "Decreased in Manitoba")</f>
        <v>Increased in Manitoba</v>
      </c>
    </row>
    <row r="53" spans="1:15" x14ac:dyDescent="0.35">
      <c r="A53" s="15" t="s">
        <v>178</v>
      </c>
      <c r="B53" s="8">
        <v>21</v>
      </c>
      <c r="C53" s="8">
        <v>4</v>
      </c>
      <c r="D53" s="2">
        <v>1.8693438776900299E-3</v>
      </c>
      <c r="E53" s="2">
        <v>2.0698516015068999E-4</v>
      </c>
      <c r="F53" s="2">
        <v>3.3991601802546798</v>
      </c>
      <c r="G53" s="2">
        <v>1.0905344807771</v>
      </c>
      <c r="H53" s="2">
        <v>14.121583842356401</v>
      </c>
      <c r="I53" s="2">
        <v>2.68833222801266E-2</v>
      </c>
      <c r="J53" s="2">
        <v>0.110465101765703</v>
      </c>
      <c r="K53" s="2">
        <v>-1.8798989393677701</v>
      </c>
      <c r="L53" s="2">
        <v>0.75018240749600196</v>
      </c>
      <c r="M53" s="4">
        <v>1.22132402282937E-2</v>
      </c>
      <c r="N53" s="4">
        <v>4.6976580373389698E-2</v>
      </c>
      <c r="O53" t="str">
        <f>IF(K53&lt;0,"Increased in Manitoba", "Decreased in Manitoba")</f>
        <v>Increased in Manitoba</v>
      </c>
    </row>
    <row r="54" spans="1:15" x14ac:dyDescent="0.35">
      <c r="A54" s="15" t="s">
        <v>307</v>
      </c>
      <c r="B54" s="8">
        <v>34</v>
      </c>
      <c r="C54" s="8">
        <v>14</v>
      </c>
      <c r="D54" s="2">
        <v>4.13900721630485E-3</v>
      </c>
      <c r="E54" s="2">
        <v>2.0802746815302702E-3</v>
      </c>
      <c r="F54" s="2">
        <v>1.5426011817765899</v>
      </c>
      <c r="G54" s="2">
        <v>0.74316967366644904</v>
      </c>
      <c r="H54" s="2">
        <v>3.3441339013328601</v>
      </c>
      <c r="I54" s="2">
        <v>0.241605351972038</v>
      </c>
      <c r="J54" s="2">
        <v>0.47148228879980297</v>
      </c>
      <c r="K54" s="2">
        <v>-1.01712942412769</v>
      </c>
      <c r="L54" s="2">
        <v>0.40741183289229699</v>
      </c>
      <c r="M54" s="4">
        <v>1.25403289900488E-2</v>
      </c>
      <c r="N54" s="4">
        <v>4.6976580373389698E-2</v>
      </c>
      <c r="O54" t="str">
        <f>IF(K54&lt;0,"Increased in Manitoba", "Decreased in Manitoba")</f>
        <v>Increased in Manitoba</v>
      </c>
    </row>
    <row r="55" spans="1:15" x14ac:dyDescent="0.35">
      <c r="A55" s="15" t="s">
        <v>203</v>
      </c>
      <c r="B55" s="8">
        <v>94</v>
      </c>
      <c r="C55" s="8">
        <v>47</v>
      </c>
      <c r="D55" s="2">
        <v>0.25539275566773401</v>
      </c>
      <c r="E55" s="2">
        <v>8.0969817032111605E-2</v>
      </c>
      <c r="F55" s="2">
        <v>1.4773640567506201</v>
      </c>
      <c r="G55" s="2">
        <v>0.82063290552394397</v>
      </c>
      <c r="H55" s="2">
        <v>2.65997344498459</v>
      </c>
      <c r="I55" s="2">
        <v>0.20330021941270199</v>
      </c>
      <c r="J55" s="2">
        <v>0.42127158867992998</v>
      </c>
      <c r="K55" s="2">
        <v>-0.84084803702605104</v>
      </c>
      <c r="L55" s="2">
        <v>0.334579775095873</v>
      </c>
      <c r="M55" s="4">
        <v>1.1965958574037001E-2</v>
      </c>
      <c r="N55" s="4">
        <v>4.6976580373389698E-2</v>
      </c>
      <c r="O55" t="str">
        <f>IF(K55&lt;0,"Increased in Manitoba", "Decreased in Manitoba")</f>
        <v>Increased in Manitoba</v>
      </c>
    </row>
    <row r="56" spans="1:15" x14ac:dyDescent="0.35">
      <c r="A56" s="15" t="s">
        <v>185</v>
      </c>
      <c r="B56" s="8">
        <v>55</v>
      </c>
      <c r="C56" s="8">
        <v>23</v>
      </c>
      <c r="D56" s="2">
        <v>9.4379883253408303E-3</v>
      </c>
      <c r="E56" s="2">
        <v>3.2781144627915199E-3</v>
      </c>
      <c r="F56" s="2">
        <v>1.6354746848931401</v>
      </c>
      <c r="G56" s="2">
        <v>0.88107549879646896</v>
      </c>
      <c r="H56" s="2">
        <v>3.0968453006646199</v>
      </c>
      <c r="I56" s="2">
        <v>0.112187083242689</v>
      </c>
      <c r="J56" s="2">
        <v>0.29285199651663002</v>
      </c>
      <c r="K56" s="2">
        <v>-0.81943771343597105</v>
      </c>
      <c r="L56" s="2">
        <v>0.32604616260083802</v>
      </c>
      <c r="M56" s="4">
        <v>1.1962224654579899E-2</v>
      </c>
      <c r="N56" s="4">
        <v>4.6976580373389698E-2</v>
      </c>
      <c r="O56" t="str">
        <f>IF(K56&lt;0,"Increased in Manitoba", "Decreased in Manitoba")</f>
        <v>Increased in Manitoba</v>
      </c>
    </row>
    <row r="57" spans="1:15" x14ac:dyDescent="0.35">
      <c r="A57" s="15" t="s">
        <v>314</v>
      </c>
      <c r="B57" s="8">
        <v>16</v>
      </c>
      <c r="C57" s="8">
        <v>25</v>
      </c>
      <c r="D57" s="2">
        <v>2.2767507505606801E-3</v>
      </c>
      <c r="E57" s="2">
        <v>8.7968574563268495E-3</v>
      </c>
      <c r="F57" s="2">
        <v>0.29671104149680899</v>
      </c>
      <c r="G57" s="2">
        <v>0.13683555055888599</v>
      </c>
      <c r="H57" s="2">
        <v>0.62696011078560299</v>
      </c>
      <c r="I57" s="2">
        <v>6.09832677990699E-4</v>
      </c>
      <c r="J57" s="2">
        <v>1.53220460345163E-2</v>
      </c>
      <c r="K57" s="2">
        <v>1.18162066287436</v>
      </c>
      <c r="L57" s="2">
        <v>0.47372831842185298</v>
      </c>
      <c r="M57" s="4">
        <v>1.2620573831656901E-2</v>
      </c>
      <c r="N57" s="4">
        <v>4.6976580373389698E-2</v>
      </c>
      <c r="O57" t="str">
        <f>IF(K57&lt;0,"Increased in Manitoba", "Decreased in Manitoba")</f>
        <v>Decreased in Manitoba</v>
      </c>
    </row>
  </sheetData>
  <sortState xmlns:xlrd2="http://schemas.microsoft.com/office/spreadsheetml/2017/richdata2" ref="A4:O57">
    <sortCondition ref="N4"/>
  </sortState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16"/>
  <sheetViews>
    <sheetView topLeftCell="C1" workbookViewId="0">
      <selection activeCell="N4" sqref="N4:N16"/>
    </sheetView>
  </sheetViews>
  <sheetFormatPr defaultRowHeight="14.5" x14ac:dyDescent="0.35"/>
  <cols>
    <col min="1" max="1" width="35" bestFit="1" customWidth="1"/>
    <col min="2" max="2" width="12.1796875" bestFit="1" customWidth="1"/>
    <col min="3" max="3" width="7.54296875" customWidth="1"/>
    <col min="4" max="4" width="16" bestFit="1" customWidth="1"/>
    <col min="5" max="10" width="12" bestFit="1" customWidth="1"/>
    <col min="11" max="11" width="12.7265625" bestFit="1" customWidth="1"/>
    <col min="12" max="14" width="12" bestFit="1" customWidth="1"/>
    <col min="15" max="15" width="22" customWidth="1"/>
  </cols>
  <sheetData>
    <row r="1" spans="1:15" x14ac:dyDescent="0.35">
      <c r="A1" t="s">
        <v>1246</v>
      </c>
    </row>
    <row r="3" spans="1:15" x14ac:dyDescent="0.35">
      <c r="A3" s="38" t="s">
        <v>138</v>
      </c>
      <c r="B3" s="68" t="s">
        <v>374</v>
      </c>
      <c r="C3" s="68" t="s">
        <v>375</v>
      </c>
      <c r="D3" s="68" t="s">
        <v>376</v>
      </c>
      <c r="E3" s="68" t="s">
        <v>377</v>
      </c>
      <c r="F3" s="68" t="s">
        <v>143</v>
      </c>
      <c r="G3" s="68" t="s">
        <v>144</v>
      </c>
      <c r="H3" s="68" t="s">
        <v>145</v>
      </c>
      <c r="I3" s="68" t="s">
        <v>146</v>
      </c>
      <c r="J3" s="68" t="s">
        <v>147</v>
      </c>
      <c r="K3" s="68" t="s">
        <v>148</v>
      </c>
      <c r="L3" s="68" t="s">
        <v>149</v>
      </c>
      <c r="M3" s="68" t="s">
        <v>150</v>
      </c>
      <c r="N3" s="68" t="s">
        <v>151</v>
      </c>
      <c r="O3" s="69"/>
    </row>
    <row r="4" spans="1:15" x14ac:dyDescent="0.35">
      <c r="A4" s="15" t="s">
        <v>265</v>
      </c>
      <c r="B4" s="8">
        <v>40</v>
      </c>
      <c r="C4" s="8">
        <v>23</v>
      </c>
      <c r="D4" s="2">
        <v>0.27653599299999998</v>
      </c>
      <c r="E4" s="2">
        <v>4.3600082999999998E-2</v>
      </c>
      <c r="F4" s="2">
        <v>0.43945556699999999</v>
      </c>
      <c r="G4" s="2">
        <v>8.4710859999999992E-3</v>
      </c>
      <c r="H4" s="2">
        <v>4.7994409950000003</v>
      </c>
      <c r="I4" s="2">
        <v>0.64933815100000003</v>
      </c>
      <c r="J4" s="2">
        <v>0.95793576599999997</v>
      </c>
      <c r="K4" s="2">
        <v>-1.694363015</v>
      </c>
      <c r="L4" s="2">
        <v>0.33984746500000002</v>
      </c>
      <c r="M4" s="4">
        <v>6.1799999999999995E-7</v>
      </c>
      <c r="N4" s="4">
        <v>1.2412100000000001E-4</v>
      </c>
      <c r="O4" t="str">
        <f>IF(K4&lt;0,"Increased in Manitoba", "Decreased in Manitoba")</f>
        <v>Increased in Manitoba</v>
      </c>
    </row>
    <row r="5" spans="1:15" x14ac:dyDescent="0.35">
      <c r="A5" s="15" t="s">
        <v>224</v>
      </c>
      <c r="B5" s="8">
        <v>37</v>
      </c>
      <c r="C5" s="8">
        <v>23</v>
      </c>
      <c r="D5" s="2">
        <v>5.1550301E-2</v>
      </c>
      <c r="E5" s="2">
        <v>0.13423723800000001</v>
      </c>
      <c r="F5" s="2">
        <v>0.23377115900000001</v>
      </c>
      <c r="G5" s="2">
        <v>4.8949579999999996E-3</v>
      </c>
      <c r="H5" s="2">
        <v>2.015316275</v>
      </c>
      <c r="I5" s="2">
        <v>0.24393110300000001</v>
      </c>
      <c r="J5" s="2">
        <v>0.76609612100000002</v>
      </c>
      <c r="K5" s="2">
        <v>1.4667661750000001</v>
      </c>
      <c r="L5" s="2">
        <v>0.33727373199999999</v>
      </c>
      <c r="M5" s="4">
        <v>1.3699999999999999E-5</v>
      </c>
      <c r="N5" s="4">
        <v>1.375128E-3</v>
      </c>
      <c r="O5" t="str">
        <f>IF(K5&lt;0,"Increased in Manitoba", "Decreased in Manitoba")</f>
        <v>Decreased in Manitoba</v>
      </c>
    </row>
    <row r="6" spans="1:15" x14ac:dyDescent="0.35">
      <c r="A6" s="15" t="s">
        <v>263</v>
      </c>
      <c r="B6" s="8">
        <v>42</v>
      </c>
      <c r="C6" s="8">
        <v>22</v>
      </c>
      <c r="D6" s="2">
        <v>0.352311665</v>
      </c>
      <c r="E6" s="2">
        <v>4.2504666000000003E-2</v>
      </c>
      <c r="F6" s="2">
        <v>1.88992764</v>
      </c>
      <c r="G6" s="2">
        <v>0.12888286900000001</v>
      </c>
      <c r="H6" s="2">
        <v>27.725534639999999</v>
      </c>
      <c r="I6" s="2">
        <v>0.60969811600000001</v>
      </c>
      <c r="J6" s="2">
        <v>0.95466415000000004</v>
      </c>
      <c r="K6" s="2">
        <v>-1.5625213090000001</v>
      </c>
      <c r="L6" s="2">
        <v>0.427174108</v>
      </c>
      <c r="M6" s="4">
        <v>2.5438000000000001E-4</v>
      </c>
      <c r="N6" s="4">
        <v>1.2782618000000001E-2</v>
      </c>
      <c r="O6" t="str">
        <f>IF(K6&lt;0,"Increased in Manitoba", "Decreased in Manitoba")</f>
        <v>Increased in Manitoba</v>
      </c>
    </row>
    <row r="7" spans="1:15" x14ac:dyDescent="0.35">
      <c r="A7" s="15" t="s">
        <v>256</v>
      </c>
      <c r="B7" s="8">
        <v>4</v>
      </c>
      <c r="C7" s="8">
        <v>5</v>
      </c>
      <c r="D7" s="2">
        <v>7.0003970000000002E-3</v>
      </c>
      <c r="E7" s="2">
        <v>0.11725155800000001</v>
      </c>
      <c r="F7" s="2">
        <v>0.385918916</v>
      </c>
      <c r="G7" s="2">
        <v>6.8254455000000006E-2</v>
      </c>
      <c r="H7" s="2">
        <v>2.0183144139999998</v>
      </c>
      <c r="I7" s="2">
        <v>0.26128508700000003</v>
      </c>
      <c r="J7" s="2">
        <v>0.77655291100000001</v>
      </c>
      <c r="K7" s="2">
        <v>4.6436130889999996</v>
      </c>
      <c r="L7" s="2">
        <v>1.251097975</v>
      </c>
      <c r="M7" s="4">
        <v>2.0592900000000001E-4</v>
      </c>
      <c r="N7" s="4">
        <v>1.2782618000000001E-2</v>
      </c>
      <c r="O7" t="str">
        <f>IF(K7&lt;0,"Increased in Manitoba", "Decreased in Manitoba")</f>
        <v>Decreased in Manitoba</v>
      </c>
    </row>
    <row r="8" spans="1:15" x14ac:dyDescent="0.35">
      <c r="A8" s="15" t="s">
        <v>202</v>
      </c>
      <c r="B8" s="8">
        <v>18</v>
      </c>
      <c r="C8" s="8">
        <v>3</v>
      </c>
      <c r="D8" s="2">
        <v>2.3244205E-2</v>
      </c>
      <c r="E8" s="2">
        <v>3.2652400000000002E-4</v>
      </c>
      <c r="F8" s="2">
        <v>4.7438618970000004</v>
      </c>
      <c r="G8" s="2">
        <v>1.152866967</v>
      </c>
      <c r="H8" s="2">
        <v>28.542550649999999</v>
      </c>
      <c r="I8" s="2">
        <v>2.6434626999999999E-2</v>
      </c>
      <c r="J8" s="2">
        <v>0.27965052499999998</v>
      </c>
      <c r="K8" s="2">
        <v>-3.5411364120000002</v>
      </c>
      <c r="L8" s="2">
        <v>0.99246786399999998</v>
      </c>
      <c r="M8" s="4">
        <v>3.5970099999999998E-4</v>
      </c>
      <c r="N8" s="4">
        <v>1.4129032999999999E-2</v>
      </c>
      <c r="O8" t="str">
        <f>IF(K8&lt;0,"Increased in Manitoba", "Decreased in Manitoba")</f>
        <v>Increased in Manitoba</v>
      </c>
    </row>
    <row r="9" spans="1:15" x14ac:dyDescent="0.35">
      <c r="A9" s="15" t="s">
        <v>163</v>
      </c>
      <c r="B9" s="8">
        <v>29</v>
      </c>
      <c r="C9" s="8">
        <v>7</v>
      </c>
      <c r="D9" s="2">
        <v>5.1545848999999998E-2</v>
      </c>
      <c r="E9" s="2">
        <v>9.07397E-4</v>
      </c>
      <c r="F9" s="2">
        <v>4.5801607369999999</v>
      </c>
      <c r="G9" s="2">
        <v>1.426704668</v>
      </c>
      <c r="H9" s="2">
        <v>16.22143496</v>
      </c>
      <c r="I9" s="2">
        <v>5.1937190000000003E-3</v>
      </c>
      <c r="J9" s="2">
        <v>0.14913394599999999</v>
      </c>
      <c r="K9" s="2">
        <v>-2.964410285</v>
      </c>
      <c r="L9" s="2">
        <v>0.84071027300000001</v>
      </c>
      <c r="M9" s="4">
        <v>4.21762E-4</v>
      </c>
      <c r="N9" s="4">
        <v>1.4129032999999999E-2</v>
      </c>
      <c r="O9" t="str">
        <f>IF(K9&lt;0,"Increased in Manitoba", "Decreased in Manitoba")</f>
        <v>Increased in Manitoba</v>
      </c>
    </row>
    <row r="10" spans="1:15" x14ac:dyDescent="0.35">
      <c r="A10" s="15" t="s">
        <v>282</v>
      </c>
      <c r="B10" s="8">
        <v>20</v>
      </c>
      <c r="C10" s="8">
        <v>4</v>
      </c>
      <c r="D10" s="2">
        <v>0.14716037400000001</v>
      </c>
      <c r="E10" s="2">
        <v>9.1581900000000001E-4</v>
      </c>
      <c r="F10" s="2">
        <v>4.0834002170000003</v>
      </c>
      <c r="G10" s="2">
        <v>1.1102386959999999</v>
      </c>
      <c r="H10" s="2">
        <v>19.151657920000002</v>
      </c>
      <c r="I10" s="2">
        <v>1.9522256000000002E-2</v>
      </c>
      <c r="J10" s="2">
        <v>0.27198526699999998</v>
      </c>
      <c r="K10" s="2">
        <v>-3.873578915</v>
      </c>
      <c r="L10" s="2">
        <v>1.1136605100000001</v>
      </c>
      <c r="M10" s="4">
        <v>5.0471700000000001E-4</v>
      </c>
      <c r="N10" s="4">
        <v>1.4492593E-2</v>
      </c>
      <c r="O10" t="str">
        <f>IF(K10&lt;0,"Increased in Manitoba", "Decreased in Manitoba")</f>
        <v>Increased in Manitoba</v>
      </c>
    </row>
    <row r="11" spans="1:15" x14ac:dyDescent="0.35">
      <c r="A11" s="15" t="s">
        <v>187</v>
      </c>
      <c r="B11" s="8">
        <v>32</v>
      </c>
      <c r="C11" s="8">
        <v>15</v>
      </c>
      <c r="D11" s="2">
        <v>3.8851533000000001E-2</v>
      </c>
      <c r="E11" s="2">
        <v>6.1774400000000002E-3</v>
      </c>
      <c r="F11" s="2">
        <v>1.5887122140000001</v>
      </c>
      <c r="G11" s="2">
        <v>0.47866972400000002</v>
      </c>
      <c r="H11" s="2">
        <v>5.207484386</v>
      </c>
      <c r="I11" s="2">
        <v>0.41971931299999998</v>
      </c>
      <c r="J11" s="2">
        <v>0.89748491500000005</v>
      </c>
      <c r="K11" s="2">
        <v>-1.5691561409999999</v>
      </c>
      <c r="L11" s="2">
        <v>0.45865065199999999</v>
      </c>
      <c r="M11" s="4">
        <v>6.2335199999999998E-4</v>
      </c>
      <c r="N11" s="4">
        <v>1.5661720000000001E-2</v>
      </c>
      <c r="O11" t="str">
        <f>IF(K11&lt;0,"Increased in Manitoba", "Decreased in Manitoba")</f>
        <v>Increased in Manitoba</v>
      </c>
    </row>
    <row r="12" spans="1:15" x14ac:dyDescent="0.35">
      <c r="A12" s="15" t="s">
        <v>188</v>
      </c>
      <c r="B12" s="8">
        <v>21</v>
      </c>
      <c r="C12" s="8">
        <v>9</v>
      </c>
      <c r="D12" s="2">
        <v>2.2822338000000001E-2</v>
      </c>
      <c r="E12" s="2">
        <v>2.3389230000000001E-3</v>
      </c>
      <c r="F12" s="2">
        <v>1.5123732160000001</v>
      </c>
      <c r="G12" s="2">
        <v>0.49418904200000002</v>
      </c>
      <c r="H12" s="2">
        <v>4.8240798930000004</v>
      </c>
      <c r="I12" s="2">
        <v>0.454332664</v>
      </c>
      <c r="J12" s="2">
        <v>0.90416698399999995</v>
      </c>
      <c r="K12" s="2">
        <v>-1.827192669</v>
      </c>
      <c r="L12" s="2">
        <v>0.56772236799999998</v>
      </c>
      <c r="M12" s="4">
        <v>1.2888019999999999E-3</v>
      </c>
      <c r="N12" s="4">
        <v>2.5904921000000001E-2</v>
      </c>
      <c r="O12" t="str">
        <f>IF(K12&lt;0,"Increased in Manitoba", "Decreased in Manitoba")</f>
        <v>Increased in Manitoba</v>
      </c>
    </row>
    <row r="13" spans="1:15" x14ac:dyDescent="0.35">
      <c r="A13" s="15" t="s">
        <v>273</v>
      </c>
      <c r="B13" s="8">
        <v>7</v>
      </c>
      <c r="C13" s="8">
        <v>6</v>
      </c>
      <c r="D13" s="2">
        <v>4.4981930000000002E-3</v>
      </c>
      <c r="E13" s="2">
        <v>2.7466089999999999E-2</v>
      </c>
      <c r="F13" s="2">
        <v>0.57253730199999997</v>
      </c>
      <c r="G13" s="2">
        <v>0.14059106800000001</v>
      </c>
      <c r="H13" s="2">
        <v>2.3879693209999999</v>
      </c>
      <c r="I13" s="2">
        <v>0.51970662499999998</v>
      </c>
      <c r="J13" s="2">
        <v>0.95466415000000004</v>
      </c>
      <c r="K13" s="2">
        <v>2.6863787430000001</v>
      </c>
      <c r="L13" s="2">
        <v>0.83262562200000001</v>
      </c>
      <c r="M13" s="4">
        <v>1.253604E-3</v>
      </c>
      <c r="N13" s="4">
        <v>2.5904921000000001E-2</v>
      </c>
      <c r="O13" t="str">
        <f>IF(K13&lt;0,"Increased in Manitoba", "Decreased in Manitoba")</f>
        <v>Decreased in Manitoba</v>
      </c>
    </row>
    <row r="14" spans="1:15" x14ac:dyDescent="0.35">
      <c r="A14" s="15" t="s">
        <v>216</v>
      </c>
      <c r="B14" s="8">
        <v>35</v>
      </c>
      <c r="C14" s="8">
        <v>17</v>
      </c>
      <c r="D14" s="2">
        <v>0.43906676300000003</v>
      </c>
      <c r="E14" s="2">
        <v>5.2600477E-2</v>
      </c>
      <c r="F14" s="2">
        <v>1.5898984519999999</v>
      </c>
      <c r="G14" s="2">
        <v>0.42494173000000002</v>
      </c>
      <c r="H14" s="2">
        <v>5.7864716940000003</v>
      </c>
      <c r="I14" s="2">
        <v>0.55092620800000003</v>
      </c>
      <c r="J14" s="2">
        <v>0.95466415000000004</v>
      </c>
      <c r="K14" s="2">
        <v>-1.7777478840000001</v>
      </c>
      <c r="L14" s="2">
        <v>0.56106186800000002</v>
      </c>
      <c r="M14" s="4">
        <v>1.532058E-3</v>
      </c>
      <c r="N14" s="4">
        <v>2.799488E-2</v>
      </c>
      <c r="O14" t="str">
        <f>IF(K14&lt;0,"Increased in Manitoba", "Decreased in Manitoba")</f>
        <v>Increased in Manitoba</v>
      </c>
    </row>
    <row r="15" spans="1:15" x14ac:dyDescent="0.35">
      <c r="A15" s="15" t="s">
        <v>171</v>
      </c>
      <c r="B15" s="8">
        <v>32</v>
      </c>
      <c r="C15" s="8">
        <v>8</v>
      </c>
      <c r="D15" s="2">
        <v>0.103757721</v>
      </c>
      <c r="E15" s="2">
        <v>2.2634759999999999E-3</v>
      </c>
      <c r="F15" s="2">
        <v>5.185992486</v>
      </c>
      <c r="G15" s="2">
        <v>1.612007591</v>
      </c>
      <c r="H15" s="2">
        <v>18.137741460000001</v>
      </c>
      <c r="I15" s="2">
        <v>2.1750960000000001E-3</v>
      </c>
      <c r="J15" s="2">
        <v>0.109298574</v>
      </c>
      <c r="K15" s="2">
        <v>-2.4945436590000001</v>
      </c>
      <c r="L15" s="2">
        <v>0.81167064300000002</v>
      </c>
      <c r="M15" s="4">
        <v>2.116738E-3</v>
      </c>
      <c r="N15" s="4">
        <v>3.5455368000000001E-2</v>
      </c>
      <c r="O15" t="str">
        <f>IF(K15&lt;0,"Increased in Manitoba", "Decreased in Manitoba")</f>
        <v>Increased in Manitoba</v>
      </c>
    </row>
    <row r="16" spans="1:15" x14ac:dyDescent="0.35">
      <c r="A16" s="15" t="s">
        <v>205</v>
      </c>
      <c r="B16" s="8">
        <v>21</v>
      </c>
      <c r="C16" s="8">
        <v>8</v>
      </c>
      <c r="D16" s="2">
        <v>3.0283807999999999E-2</v>
      </c>
      <c r="E16" s="2">
        <v>3.283355E-3</v>
      </c>
      <c r="F16" s="2">
        <v>1.8100735779999999</v>
      </c>
      <c r="G16" s="2">
        <v>0.58324419199999999</v>
      </c>
      <c r="H16" s="2">
        <v>5.9689810129999996</v>
      </c>
      <c r="I16" s="2">
        <v>0.30975814200000001</v>
      </c>
      <c r="J16" s="2">
        <v>0.77655291100000001</v>
      </c>
      <c r="K16" s="2">
        <v>-2.1062490399999998</v>
      </c>
      <c r="L16" s="2">
        <v>0.69964813400000003</v>
      </c>
      <c r="M16" s="4">
        <v>2.6086909999999998E-3</v>
      </c>
      <c r="N16" s="4">
        <v>4.0334375999999998E-2</v>
      </c>
      <c r="O16" t="str">
        <f>IF(K16&lt;0,"Increased in Manitoba", "Decreased in Manitoba")</f>
        <v>Increased in Manitoba</v>
      </c>
    </row>
  </sheetData>
  <sortState xmlns:xlrd2="http://schemas.microsoft.com/office/spreadsheetml/2017/richdata2" ref="A4:O16">
    <sortCondition ref="N4"/>
  </sortState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31"/>
  <sheetViews>
    <sheetView workbookViewId="0">
      <selection activeCell="N4" sqref="N4:N31"/>
    </sheetView>
  </sheetViews>
  <sheetFormatPr defaultRowHeight="14.5" x14ac:dyDescent="0.35"/>
  <cols>
    <col min="1" max="1" width="35" bestFit="1" customWidth="1"/>
    <col min="2" max="2" width="12.1796875" bestFit="1" customWidth="1"/>
    <col min="3" max="3" width="7.54296875" bestFit="1" customWidth="1"/>
    <col min="4" max="4" width="16" bestFit="1" customWidth="1"/>
    <col min="5" max="10" width="12" bestFit="1" customWidth="1"/>
    <col min="11" max="11" width="12.7265625" bestFit="1" customWidth="1"/>
    <col min="12" max="14" width="12" bestFit="1" customWidth="1"/>
    <col min="15" max="15" width="21.81640625" customWidth="1"/>
  </cols>
  <sheetData>
    <row r="1" spans="1:15" x14ac:dyDescent="0.35">
      <c r="A1" t="s">
        <v>1247</v>
      </c>
    </row>
    <row r="3" spans="1:15" x14ac:dyDescent="0.35">
      <c r="A3" s="33" t="s">
        <v>138</v>
      </c>
      <c r="B3" s="68" t="s">
        <v>374</v>
      </c>
      <c r="C3" s="68" t="s">
        <v>375</v>
      </c>
      <c r="D3" s="68" t="s">
        <v>376</v>
      </c>
      <c r="E3" s="68" t="s">
        <v>377</v>
      </c>
      <c r="F3" s="68" t="s">
        <v>143</v>
      </c>
      <c r="G3" s="68" t="s">
        <v>144</v>
      </c>
      <c r="H3" s="68" t="s">
        <v>145</v>
      </c>
      <c r="I3" s="68" t="s">
        <v>146</v>
      </c>
      <c r="J3" s="68" t="s">
        <v>147</v>
      </c>
      <c r="K3" s="68" t="s">
        <v>148</v>
      </c>
      <c r="L3" s="68" t="s">
        <v>149</v>
      </c>
      <c r="M3" s="68" t="s">
        <v>150</v>
      </c>
      <c r="N3" s="68" t="s">
        <v>151</v>
      </c>
      <c r="O3" s="69"/>
    </row>
    <row r="4" spans="1:15" x14ac:dyDescent="0.35">
      <c r="A4" s="15" t="s">
        <v>282</v>
      </c>
      <c r="B4" s="8">
        <v>46</v>
      </c>
      <c r="C4" s="8">
        <v>23</v>
      </c>
      <c r="D4" s="2">
        <v>0.169260480850071</v>
      </c>
      <c r="E4" s="2">
        <v>2.6312409278879598E-2</v>
      </c>
      <c r="F4" s="2">
        <v>1.3676673301404301</v>
      </c>
      <c r="G4" s="2">
        <v>0.68035449796296299</v>
      </c>
      <c r="H4" s="2">
        <v>2.7825185334620999</v>
      </c>
      <c r="I4" s="2">
        <v>0.41035570105310998</v>
      </c>
      <c r="J4" s="2">
        <v>0.70080730049270601</v>
      </c>
      <c r="K4" s="2">
        <v>-2.3352849023380098</v>
      </c>
      <c r="L4" s="2">
        <v>0.436295939427369</v>
      </c>
      <c r="M4" s="4">
        <v>8.6735338244991995E-8</v>
      </c>
      <c r="N4" s="4">
        <v>1.74338029872434E-5</v>
      </c>
      <c r="O4" t="str">
        <f>IF(K4&lt;0,"Increased in Manitoba", "Decreased in Manitoba")</f>
        <v>Increased in Manitoba</v>
      </c>
    </row>
    <row r="5" spans="1:15" x14ac:dyDescent="0.35">
      <c r="A5" s="15" t="s">
        <v>265</v>
      </c>
      <c r="B5" s="8">
        <v>95</v>
      </c>
      <c r="C5" s="8">
        <v>59</v>
      </c>
      <c r="D5" s="2">
        <v>0.75179104544764297</v>
      </c>
      <c r="E5" s="2">
        <v>0.31107966604359899</v>
      </c>
      <c r="F5" s="2">
        <v>0.323911115366602</v>
      </c>
      <c r="G5" s="2">
        <v>6.7015766254824296E-3</v>
      </c>
      <c r="H5" s="2">
        <v>2.9971210195754199</v>
      </c>
      <c r="I5" s="2">
        <v>0.41141921123452402</v>
      </c>
      <c r="J5" s="2">
        <v>0.70080730049270601</v>
      </c>
      <c r="K5" s="2">
        <v>-0.98500371498097405</v>
      </c>
      <c r="L5" s="2">
        <v>0.21235616196716001</v>
      </c>
      <c r="M5" s="4">
        <v>3.5102962900879199E-6</v>
      </c>
      <c r="N5" s="4">
        <v>3.52784777153836E-4</v>
      </c>
      <c r="O5" t="str">
        <f>IF(K5&lt;0,"Increased in Manitoba", "Decreased in Manitoba")</f>
        <v>Increased in Manitoba</v>
      </c>
    </row>
    <row r="6" spans="1:15" x14ac:dyDescent="0.35">
      <c r="A6" s="15" t="s">
        <v>187</v>
      </c>
      <c r="B6" s="8">
        <v>79</v>
      </c>
      <c r="C6" s="8">
        <v>43</v>
      </c>
      <c r="D6" s="2">
        <v>0.110528033268586</v>
      </c>
      <c r="E6" s="2">
        <v>1.51808309382097E-2</v>
      </c>
      <c r="F6" s="2">
        <v>1.48341844817127</v>
      </c>
      <c r="G6" s="2">
        <v>0.65902748458178995</v>
      </c>
      <c r="H6" s="2">
        <v>3.3128480910959599</v>
      </c>
      <c r="I6" s="2">
        <v>0.33883229639336998</v>
      </c>
      <c r="J6" s="2">
        <v>0.62481918876208697</v>
      </c>
      <c r="K6" s="2">
        <v>-1.3425278394345801</v>
      </c>
      <c r="L6" s="2">
        <v>0.30889155879161501</v>
      </c>
      <c r="M6" s="4">
        <v>1.3846858211818999E-5</v>
      </c>
      <c r="N6" s="4">
        <v>9.2773950019187101E-4</v>
      </c>
      <c r="O6" t="str">
        <f>IF(K6&lt;0,"Increased in Manitoba", "Decreased in Manitoba")</f>
        <v>Increased in Manitoba</v>
      </c>
    </row>
    <row r="7" spans="1:15" x14ac:dyDescent="0.35">
      <c r="A7" s="15" t="s">
        <v>190</v>
      </c>
      <c r="B7" s="8">
        <v>54</v>
      </c>
      <c r="C7" s="8">
        <v>22</v>
      </c>
      <c r="D7" s="2">
        <v>1.77073735379558E-2</v>
      </c>
      <c r="E7" s="2">
        <v>4.0879495831391199E-3</v>
      </c>
      <c r="F7" s="2">
        <v>2.0186420804037599</v>
      </c>
      <c r="G7" s="2">
        <v>1.0025422170747</v>
      </c>
      <c r="H7" s="2">
        <v>4.1349620499795599</v>
      </c>
      <c r="I7" s="2">
        <v>3.5484355350870397E-2</v>
      </c>
      <c r="J7" s="2">
        <v>0.23774518085083199</v>
      </c>
      <c r="K7" s="2">
        <v>-1.4050288212692501</v>
      </c>
      <c r="L7" s="2">
        <v>0.35339290670909002</v>
      </c>
      <c r="M7" s="4">
        <v>7.0135298005480405E-5</v>
      </c>
      <c r="N7" s="4">
        <v>3.5242987247753898E-3</v>
      </c>
      <c r="O7" t="str">
        <f>IF(K7&lt;0,"Increased in Manitoba", "Decreased in Manitoba")</f>
        <v>Increased in Manitoba</v>
      </c>
    </row>
    <row r="8" spans="1:15" x14ac:dyDescent="0.35">
      <c r="A8" s="15" t="s">
        <v>224</v>
      </c>
      <c r="B8" s="8">
        <v>84</v>
      </c>
      <c r="C8" s="8">
        <v>59</v>
      </c>
      <c r="D8" s="2">
        <v>0.17938698950878201</v>
      </c>
      <c r="E8" s="2">
        <v>0.33960262525270801</v>
      </c>
      <c r="F8" s="2">
        <v>8.9847778129751005E-2</v>
      </c>
      <c r="G8" s="2">
        <v>2.0917129385128199E-3</v>
      </c>
      <c r="H8" s="2">
        <v>0.60959021685033299</v>
      </c>
      <c r="I8" s="2">
        <v>3.2202724720037401E-3</v>
      </c>
      <c r="J8" s="2">
        <v>9.7085841419709995E-2</v>
      </c>
      <c r="K8" s="2">
        <v>0.81149002068537601</v>
      </c>
      <c r="L8" s="2">
        <v>0.210494871386148</v>
      </c>
      <c r="M8" s="4">
        <v>1.15657080794751E-4</v>
      </c>
      <c r="N8" s="4">
        <v>4.6494146479489898E-3</v>
      </c>
      <c r="O8" t="str">
        <f>IF(K8&lt;0,"Increased in Manitoba", "Decreased in Manitoba")</f>
        <v>Decreased in Manitoba</v>
      </c>
    </row>
    <row r="9" spans="1:15" x14ac:dyDescent="0.35">
      <c r="A9" s="15" t="s">
        <v>194</v>
      </c>
      <c r="B9" s="8">
        <v>66</v>
      </c>
      <c r="C9" s="8">
        <v>21</v>
      </c>
      <c r="D9" s="2">
        <v>2.13259749682299E-2</v>
      </c>
      <c r="E9" s="2">
        <v>2.24616524107579E-3</v>
      </c>
      <c r="F9" s="2">
        <v>3.57413029140681</v>
      </c>
      <c r="G9" s="2">
        <v>1.7480127165238499</v>
      </c>
      <c r="H9" s="2">
        <v>7.4871996544469699</v>
      </c>
      <c r="I9" s="2">
        <v>1.6341646870169599E-4</v>
      </c>
      <c r="J9" s="2">
        <v>3.2846710209040897E-2</v>
      </c>
      <c r="K9" s="2">
        <v>-1.4126635641313701</v>
      </c>
      <c r="L9" s="2">
        <v>0.375582448645078</v>
      </c>
      <c r="M9" s="4">
        <v>1.6905900421271299E-4</v>
      </c>
      <c r="N9" s="4">
        <v>4.8544085495364599E-3</v>
      </c>
      <c r="O9" t="str">
        <f>IF(K9&lt;0,"Increased in Manitoba", "Decreased in Manitoba")</f>
        <v>Increased in Manitoba</v>
      </c>
    </row>
    <row r="10" spans="1:15" x14ac:dyDescent="0.35">
      <c r="A10" s="15" t="s">
        <v>259</v>
      </c>
      <c r="B10" s="8">
        <v>28</v>
      </c>
      <c r="C10" s="8">
        <v>31</v>
      </c>
      <c r="D10" s="2">
        <v>1.4440915067294301E-2</v>
      </c>
      <c r="E10" s="2">
        <v>0.121184554755133</v>
      </c>
      <c r="F10" s="2">
        <v>0.36624776770246698</v>
      </c>
      <c r="G10" s="2">
        <v>0.17667306139260999</v>
      </c>
      <c r="H10" s="2">
        <v>0.74933436271123899</v>
      </c>
      <c r="I10" s="2">
        <v>3.8641130913317401E-3</v>
      </c>
      <c r="J10" s="2">
        <v>9.7085841419709995E-2</v>
      </c>
      <c r="K10" s="2">
        <v>1.59388079885287</v>
      </c>
      <c r="L10" s="2">
        <v>0.42139376079415197</v>
      </c>
      <c r="M10" s="4">
        <v>1.55321962321375E-4</v>
      </c>
      <c r="N10" s="4">
        <v>4.8544085495364599E-3</v>
      </c>
      <c r="O10" t="str">
        <f>IF(K10&lt;0,"Increased in Manitoba", "Decreased in Manitoba")</f>
        <v>Decreased in Manitoba</v>
      </c>
    </row>
    <row r="11" spans="1:15" x14ac:dyDescent="0.35">
      <c r="A11" s="15" t="s">
        <v>315</v>
      </c>
      <c r="B11" s="8">
        <v>94</v>
      </c>
      <c r="C11" s="8">
        <v>59</v>
      </c>
      <c r="D11" s="2">
        <v>1.8399830359768401</v>
      </c>
      <c r="E11" s="2">
        <v>0.66713012204669497</v>
      </c>
      <c r="F11" s="2">
        <v>0.267277672145183</v>
      </c>
      <c r="G11" s="2">
        <v>5.6826941683213502E-3</v>
      </c>
      <c r="H11" s="2">
        <v>2.2880689421181102</v>
      </c>
      <c r="I11" s="2">
        <v>0.25728122820756999</v>
      </c>
      <c r="J11" s="2">
        <v>0.53881573345925704</v>
      </c>
      <c r="K11" s="2">
        <v>-0.83566490393417103</v>
      </c>
      <c r="L11" s="2">
        <v>0.22750016227838701</v>
      </c>
      <c r="M11" s="4">
        <v>2.39485249458049E-4</v>
      </c>
      <c r="N11" s="4">
        <v>6.0170668926334799E-3</v>
      </c>
      <c r="O11" t="str">
        <f>IF(K11&lt;0,"Increased in Manitoba", "Decreased in Manitoba")</f>
        <v>Increased in Manitoba</v>
      </c>
    </row>
    <row r="12" spans="1:15" x14ac:dyDescent="0.35">
      <c r="A12" s="15" t="s">
        <v>319</v>
      </c>
      <c r="B12" s="8">
        <v>16</v>
      </c>
      <c r="C12" s="8">
        <v>20</v>
      </c>
      <c r="D12" s="2">
        <v>3.4713824580774599E-2</v>
      </c>
      <c r="E12" s="2">
        <v>0.10987217169159599</v>
      </c>
      <c r="F12" s="2">
        <v>0.38342661415985602</v>
      </c>
      <c r="G12" s="2">
        <v>0.16603396820153701</v>
      </c>
      <c r="H12" s="2">
        <v>0.87088966347507801</v>
      </c>
      <c r="I12" s="2">
        <v>1.80742818690942E-2</v>
      </c>
      <c r="J12" s="2">
        <v>0.18648642070839599</v>
      </c>
      <c r="K12" s="2">
        <v>2.3877549001818199</v>
      </c>
      <c r="L12" s="2">
        <v>0.66802769449284605</v>
      </c>
      <c r="M12" s="4">
        <v>3.5111888550831699E-4</v>
      </c>
      <c r="N12" s="4">
        <v>7.8416551096857409E-3</v>
      </c>
      <c r="O12" t="str">
        <f>IF(K12&lt;0,"Increased in Manitoba", "Decreased in Manitoba")</f>
        <v>Decreased in Manitoba</v>
      </c>
    </row>
    <row r="13" spans="1:15" x14ac:dyDescent="0.35">
      <c r="A13" s="15" t="s">
        <v>204</v>
      </c>
      <c r="B13" s="8">
        <v>48</v>
      </c>
      <c r="C13" s="8">
        <v>16</v>
      </c>
      <c r="D13" s="2">
        <v>1.15708070101328E-2</v>
      </c>
      <c r="E13" s="2">
        <v>2.7659045243522001E-3</v>
      </c>
      <c r="F13" s="2">
        <v>2.5237555874918098</v>
      </c>
      <c r="G13" s="2">
        <v>1.20900721598306</v>
      </c>
      <c r="H13" s="2">
        <v>5.4538562825286201</v>
      </c>
      <c r="I13" s="2">
        <v>8.1145991241460807E-3</v>
      </c>
      <c r="J13" s="2">
        <v>0.13591953532944701</v>
      </c>
      <c r="K13" s="2">
        <v>-1.3372325412529</v>
      </c>
      <c r="L13" s="2">
        <v>0.396620579024825</v>
      </c>
      <c r="M13" s="4">
        <v>7.47420715199842E-4</v>
      </c>
      <c r="N13" s="4">
        <v>1.3536014462328E-2</v>
      </c>
      <c r="O13" t="str">
        <f>IF(K13&lt;0,"Increased in Manitoba", "Decreased in Manitoba")</f>
        <v>Increased in Manitoba</v>
      </c>
    </row>
    <row r="14" spans="1:15" x14ac:dyDescent="0.35">
      <c r="A14" s="15" t="s">
        <v>323</v>
      </c>
      <c r="B14" s="8">
        <v>37</v>
      </c>
      <c r="C14" s="8">
        <v>17</v>
      </c>
      <c r="D14" s="2">
        <v>1.14468938871457E-2</v>
      </c>
      <c r="E14" s="2">
        <v>2.8960487766591398E-3</v>
      </c>
      <c r="F14" s="2">
        <v>1.4818930369749099</v>
      </c>
      <c r="G14" s="2">
        <v>0.70738982621426305</v>
      </c>
      <c r="H14" s="2">
        <v>3.1850242771942101</v>
      </c>
      <c r="I14" s="2">
        <v>0.30233450695976</v>
      </c>
      <c r="J14" s="2">
        <v>0.57875462760868301</v>
      </c>
      <c r="K14" s="2">
        <v>-1.2934871107429999</v>
      </c>
      <c r="L14" s="2">
        <v>0.38611573965090801</v>
      </c>
      <c r="M14" s="4">
        <v>8.0812026640764102E-4</v>
      </c>
      <c r="N14" s="4">
        <v>1.3536014462328E-2</v>
      </c>
      <c r="O14" t="str">
        <f>IF(K14&lt;0,"Increased in Manitoba", "Decreased in Manitoba")</f>
        <v>Increased in Manitoba</v>
      </c>
    </row>
    <row r="15" spans="1:15" x14ac:dyDescent="0.35">
      <c r="A15" s="15" t="s">
        <v>160</v>
      </c>
      <c r="B15" s="8">
        <v>77</v>
      </c>
      <c r="C15" s="8">
        <v>35</v>
      </c>
      <c r="D15" s="2">
        <v>0.203590447431377</v>
      </c>
      <c r="E15" s="2">
        <v>2.3010479878521901E-2</v>
      </c>
      <c r="F15" s="2">
        <v>2.3775218720822799</v>
      </c>
      <c r="G15" s="2">
        <v>1.12660694829092</v>
      </c>
      <c r="H15" s="2">
        <v>5.0641251366247397</v>
      </c>
      <c r="I15" s="2">
        <v>1.9941206459232998E-2</v>
      </c>
      <c r="J15" s="2">
        <v>0.18648642070839599</v>
      </c>
      <c r="K15" s="2">
        <v>-1.28868445664388</v>
      </c>
      <c r="L15" s="2">
        <v>0.38322003453884002</v>
      </c>
      <c r="M15" s="4">
        <v>7.7161984222007295E-4</v>
      </c>
      <c r="N15" s="4">
        <v>1.3536014462328E-2</v>
      </c>
      <c r="O15" t="str">
        <f>IF(K15&lt;0,"Increased in Manitoba", "Decreased in Manitoba")</f>
        <v>Increased in Manitoba</v>
      </c>
    </row>
    <row r="16" spans="1:15" x14ac:dyDescent="0.35">
      <c r="A16" s="15" t="s">
        <v>321</v>
      </c>
      <c r="B16" s="8">
        <v>22</v>
      </c>
      <c r="C16" s="8">
        <v>8</v>
      </c>
      <c r="D16" s="2">
        <v>1.1042880397524499E-2</v>
      </c>
      <c r="E16" s="2">
        <v>4.6489763335422701E-4</v>
      </c>
      <c r="F16" s="2">
        <v>1.82674689968532</v>
      </c>
      <c r="G16" s="2">
        <v>0.71560502963691897</v>
      </c>
      <c r="H16" s="2">
        <v>5.11884533342766</v>
      </c>
      <c r="I16" s="2">
        <v>0.21207646977492101</v>
      </c>
      <c r="J16" s="2">
        <v>0.51019558902291395</v>
      </c>
      <c r="K16" s="2">
        <v>-2.0711110910177402</v>
      </c>
      <c r="L16" s="2">
        <v>0.63361219161479698</v>
      </c>
      <c r="M16" s="4">
        <v>1.0802897873771801E-3</v>
      </c>
      <c r="N16" s="4">
        <v>1.5858778630576002E-2</v>
      </c>
      <c r="O16" t="str">
        <f>IF(K16&lt;0,"Increased in Manitoba", "Decreased in Manitoba")</f>
        <v>Increased in Manitoba</v>
      </c>
    </row>
    <row r="17" spans="1:15" x14ac:dyDescent="0.35">
      <c r="A17" s="15" t="s">
        <v>211</v>
      </c>
      <c r="B17" s="8">
        <v>97</v>
      </c>
      <c r="C17" s="8">
        <v>59</v>
      </c>
      <c r="D17" s="2">
        <v>0.902119689905998</v>
      </c>
      <c r="E17" s="2">
        <v>0.362398115807754</v>
      </c>
      <c r="F17" s="2">
        <v>0.54990201049440102</v>
      </c>
      <c r="G17" s="2">
        <v>1.02725630690827E-2</v>
      </c>
      <c r="H17" s="2">
        <v>7.0300993798219498</v>
      </c>
      <c r="I17" s="2">
        <v>1</v>
      </c>
      <c r="J17" s="2">
        <v>1</v>
      </c>
      <c r="K17" s="2">
        <v>-0.66771131995348298</v>
      </c>
      <c r="L17" s="2">
        <v>0.20525666463363099</v>
      </c>
      <c r="M17" s="4">
        <v>1.1417119899823601E-3</v>
      </c>
      <c r="N17" s="4">
        <v>1.5858778630576002E-2</v>
      </c>
      <c r="O17" t="str">
        <f>IF(K17&lt;0,"Increased in Manitoba", "Decreased in Manitoba")</f>
        <v>Increased in Manitoba</v>
      </c>
    </row>
    <row r="18" spans="1:15" x14ac:dyDescent="0.35">
      <c r="A18" s="15" t="s">
        <v>260</v>
      </c>
      <c r="B18" s="8">
        <v>55</v>
      </c>
      <c r="C18" s="8">
        <v>44</v>
      </c>
      <c r="D18" s="2">
        <v>6.6571355843614594E-2</v>
      </c>
      <c r="E18" s="2">
        <v>0.12079564417307299</v>
      </c>
      <c r="F18" s="2">
        <v>0.44668055582995703</v>
      </c>
      <c r="G18" s="2">
        <v>0.20659588151606201</v>
      </c>
      <c r="H18" s="2">
        <v>0.93405176674651702</v>
      </c>
      <c r="I18" s="2">
        <v>2.8477583047560699E-2</v>
      </c>
      <c r="J18" s="2">
        <v>0.21199978490961899</v>
      </c>
      <c r="K18" s="2">
        <v>0.93281392336230295</v>
      </c>
      <c r="L18" s="2">
        <v>0.28765434030456799</v>
      </c>
      <c r="M18" s="4">
        <v>1.1834909425803E-3</v>
      </c>
      <c r="N18" s="4">
        <v>1.5858778630576002E-2</v>
      </c>
      <c r="O18" t="str">
        <f>IF(K18&lt;0,"Increased in Manitoba", "Decreased in Manitoba")</f>
        <v>Decreased in Manitoba</v>
      </c>
    </row>
    <row r="19" spans="1:15" x14ac:dyDescent="0.35">
      <c r="A19" s="15" t="s">
        <v>263</v>
      </c>
      <c r="B19" s="8">
        <v>93</v>
      </c>
      <c r="C19" s="8">
        <v>59</v>
      </c>
      <c r="D19" s="2">
        <v>0.98168449837665905</v>
      </c>
      <c r="E19" s="2">
        <v>0.30161120156538801</v>
      </c>
      <c r="F19" s="2">
        <v>0.22678715381513401</v>
      </c>
      <c r="G19" s="2">
        <v>4.9189452415850403E-3</v>
      </c>
      <c r="H19" s="2">
        <v>1.8380696120843301</v>
      </c>
      <c r="I19" s="2">
        <v>0.260025503211681</v>
      </c>
      <c r="J19" s="2">
        <v>0.53881573345925704</v>
      </c>
      <c r="K19" s="2">
        <v>-0.78777806679362905</v>
      </c>
      <c r="L19" s="2">
        <v>0.24593015125961101</v>
      </c>
      <c r="M19" s="4">
        <v>1.3588153147499099E-3</v>
      </c>
      <c r="N19" s="4">
        <v>1.7070117391545701E-2</v>
      </c>
      <c r="O19" t="str">
        <f>IF(K19&lt;0,"Increased in Manitoba", "Decreased in Manitoba")</f>
        <v>Increased in Manitoba</v>
      </c>
    </row>
    <row r="20" spans="1:15" x14ac:dyDescent="0.35">
      <c r="A20" s="15" t="s">
        <v>269</v>
      </c>
      <c r="B20" s="8">
        <v>26</v>
      </c>
      <c r="C20" s="8">
        <v>14</v>
      </c>
      <c r="D20" s="2">
        <v>1.5741544812875099</v>
      </c>
      <c r="E20" s="2">
        <v>0.165163654673215</v>
      </c>
      <c r="F20" s="2">
        <v>1.1534130021204101</v>
      </c>
      <c r="G20" s="2">
        <v>0.51768052820236099</v>
      </c>
      <c r="H20" s="2">
        <v>2.6506199370600299</v>
      </c>
      <c r="I20" s="2">
        <v>0.85065444413737901</v>
      </c>
      <c r="J20" s="2">
        <v>0.97396581276208904</v>
      </c>
      <c r="K20" s="2">
        <v>-2.7221097469837598</v>
      </c>
      <c r="L20" s="2">
        <v>0.88024229953160604</v>
      </c>
      <c r="M20" s="4">
        <v>1.9850829250929198E-3</v>
      </c>
      <c r="N20" s="4">
        <v>2.21598784588194E-2</v>
      </c>
      <c r="O20" t="str">
        <f>IF(K20&lt;0,"Increased in Manitoba", "Decreased in Manitoba")</f>
        <v>Increased in Manitoba</v>
      </c>
    </row>
    <row r="21" spans="1:15" x14ac:dyDescent="0.35">
      <c r="A21" s="15" t="s">
        <v>176</v>
      </c>
      <c r="B21" s="8">
        <v>97</v>
      </c>
      <c r="C21" s="8">
        <v>57</v>
      </c>
      <c r="D21" s="2">
        <v>0.44145803662639899</v>
      </c>
      <c r="E21" s="2">
        <v>7.5812193478543996E-2</v>
      </c>
      <c r="F21" s="2">
        <v>1.6957781869639801</v>
      </c>
      <c r="G21" s="2">
        <v>0.21971854223685899</v>
      </c>
      <c r="H21" s="2">
        <v>13.0962270714927</v>
      </c>
      <c r="I21" s="2">
        <v>0.67251049802915197</v>
      </c>
      <c r="J21" s="2">
        <v>0.93223869037144602</v>
      </c>
      <c r="K21" s="2">
        <v>-0.80844466833515705</v>
      </c>
      <c r="L21" s="2">
        <v>0.26000230178393002</v>
      </c>
      <c r="M21" s="4">
        <v>1.87483569326052E-3</v>
      </c>
      <c r="N21" s="4">
        <v>2.21598784588194E-2</v>
      </c>
      <c r="O21" t="str">
        <f>IF(K21&lt;0,"Increased in Manitoba", "Decreased in Manitoba")</f>
        <v>Increased in Manitoba</v>
      </c>
    </row>
    <row r="22" spans="1:15" x14ac:dyDescent="0.35">
      <c r="A22" s="15" t="s">
        <v>256</v>
      </c>
      <c r="B22" s="8">
        <v>14</v>
      </c>
      <c r="C22" s="8">
        <v>22</v>
      </c>
      <c r="D22" s="2">
        <v>1.2769260438529099E-2</v>
      </c>
      <c r="E22" s="2">
        <v>8.5910850418429205E-2</v>
      </c>
      <c r="F22" s="2">
        <v>0.28364976802192199</v>
      </c>
      <c r="G22" s="2">
        <v>0.120021420615433</v>
      </c>
      <c r="H22" s="2">
        <v>0.65010343558471695</v>
      </c>
      <c r="I22" s="2">
        <v>1.52285855824684E-3</v>
      </c>
      <c r="J22" s="2">
        <v>9.7085841419709995E-2</v>
      </c>
      <c r="K22" s="2">
        <v>1.9031763618242099</v>
      </c>
      <c r="L22" s="2">
        <v>0.618624585508459</v>
      </c>
      <c r="M22" s="4">
        <v>2.09471487919188E-3</v>
      </c>
      <c r="N22" s="4">
        <v>2.21598784588194E-2</v>
      </c>
      <c r="O22" t="str">
        <f>IF(K22&lt;0,"Increased in Manitoba", "Decreased in Manitoba")</f>
        <v>Decreased in Manitoba</v>
      </c>
    </row>
    <row r="23" spans="1:15" x14ac:dyDescent="0.35">
      <c r="A23" s="15" t="s">
        <v>273</v>
      </c>
      <c r="B23" s="8">
        <v>18</v>
      </c>
      <c r="C23" s="8">
        <v>13</v>
      </c>
      <c r="D23" s="2">
        <v>2.6877370684283801E-2</v>
      </c>
      <c r="E23" s="2">
        <v>0.20973593758050901</v>
      </c>
      <c r="F23" s="2">
        <v>0.79480123749869103</v>
      </c>
      <c r="G23" s="2">
        <v>0.33348911290463001</v>
      </c>
      <c r="H23" s="2">
        <v>1.9345128771248901</v>
      </c>
      <c r="I23" s="2">
        <v>0.67996722383335795</v>
      </c>
      <c r="J23" s="2">
        <v>0.934112234497674</v>
      </c>
      <c r="K23" s="2">
        <v>1.9853228070514799</v>
      </c>
      <c r="L23" s="2">
        <v>0.65074413752103499</v>
      </c>
      <c r="M23" s="4">
        <v>2.2819448118549502E-3</v>
      </c>
      <c r="N23" s="4">
        <v>2.2933545359142299E-2</v>
      </c>
      <c r="O23" t="str">
        <f>IF(K23&lt;0,"Increased in Manitoba", "Decreased in Manitoba")</f>
        <v>Decreased in Manitoba</v>
      </c>
    </row>
    <row r="24" spans="1:15" x14ac:dyDescent="0.35">
      <c r="A24" s="15" t="s">
        <v>305</v>
      </c>
      <c r="B24" s="8">
        <v>94</v>
      </c>
      <c r="C24" s="8">
        <v>60</v>
      </c>
      <c r="D24" s="2">
        <v>2.85153422774825</v>
      </c>
      <c r="E24" s="2">
        <v>0.83644230860892699</v>
      </c>
      <c r="F24" s="2">
        <v>0</v>
      </c>
      <c r="G24" s="2">
        <v>0</v>
      </c>
      <c r="H24" s="2">
        <v>1.38716165714478</v>
      </c>
      <c r="I24" s="2">
        <v>8.4379088105080297E-2</v>
      </c>
      <c r="J24" s="2">
        <v>0.314077716835577</v>
      </c>
      <c r="K24" s="2">
        <v>-0.84732593392486899</v>
      </c>
      <c r="L24" s="2">
        <v>0.28449167659039698</v>
      </c>
      <c r="M24" s="4">
        <v>2.8977110962049601E-3</v>
      </c>
      <c r="N24" s="4">
        <v>2.64745422880544E-2</v>
      </c>
      <c r="O24" t="str">
        <f>IF(K24&lt;0,"Increased in Manitoba", "Decreased in Manitoba")</f>
        <v>Increased in Manitoba</v>
      </c>
    </row>
    <row r="25" spans="1:15" x14ac:dyDescent="0.35">
      <c r="A25" s="15" t="s">
        <v>218</v>
      </c>
      <c r="B25" s="8">
        <v>72</v>
      </c>
      <c r="C25" s="8">
        <v>42</v>
      </c>
      <c r="D25" s="2">
        <v>3.8584451667673297E-2</v>
      </c>
      <c r="E25" s="2">
        <v>1.53231976991633E-2</v>
      </c>
      <c r="F25" s="2">
        <v>1.1013662571004199</v>
      </c>
      <c r="G25" s="2">
        <v>0.50866791836734204</v>
      </c>
      <c r="H25" s="2">
        <v>2.3494687409011998</v>
      </c>
      <c r="I25" s="2">
        <v>0.85733530681048598</v>
      </c>
      <c r="J25" s="2">
        <v>0.97396581276208904</v>
      </c>
      <c r="K25" s="2">
        <v>-0.71364507556481604</v>
      </c>
      <c r="L25" s="2">
        <v>0.23858670345945199</v>
      </c>
      <c r="M25" s="4">
        <v>2.77942449833568E-3</v>
      </c>
      <c r="N25" s="4">
        <v>2.64745422880544E-2</v>
      </c>
      <c r="O25" t="str">
        <f>IF(K25&lt;0,"Increased in Manitoba", "Decreased in Manitoba")</f>
        <v>Increased in Manitoba</v>
      </c>
    </row>
    <row r="26" spans="1:15" x14ac:dyDescent="0.35">
      <c r="A26" s="15" t="s">
        <v>309</v>
      </c>
      <c r="B26" s="8">
        <v>58</v>
      </c>
      <c r="C26" s="8">
        <v>26</v>
      </c>
      <c r="D26" s="2">
        <v>2.2521100437897301</v>
      </c>
      <c r="E26" s="2">
        <v>0.48988423163177902</v>
      </c>
      <c r="F26" s="2">
        <v>1.7991284562269301</v>
      </c>
      <c r="G26" s="2">
        <v>0.90009654070935696</v>
      </c>
      <c r="H26" s="2">
        <v>3.6327812774705399</v>
      </c>
      <c r="I26" s="2">
        <v>0.10166636218786899</v>
      </c>
      <c r="J26" s="2">
        <v>0.35039681171652398</v>
      </c>
      <c r="K26" s="2">
        <v>-1.8798177581742199</v>
      </c>
      <c r="L26" s="2">
        <v>0.63995177912846002</v>
      </c>
      <c r="M26" s="4">
        <v>3.30937864541947E-3</v>
      </c>
      <c r="N26" s="4">
        <v>2.8921091640404899E-2</v>
      </c>
      <c r="O26" t="str">
        <f>IF(K26&lt;0,"Increased in Manitoba", "Decreased in Manitoba")</f>
        <v>Increased in Manitoba</v>
      </c>
    </row>
    <row r="27" spans="1:15" x14ac:dyDescent="0.35">
      <c r="A27" s="15" t="s">
        <v>171</v>
      </c>
      <c r="B27" s="8">
        <v>57</v>
      </c>
      <c r="C27" s="8">
        <v>34</v>
      </c>
      <c r="D27" s="2">
        <v>6.2004072025628701E-2</v>
      </c>
      <c r="E27" s="2">
        <v>1.0528362965963199E-2</v>
      </c>
      <c r="F27" s="2">
        <v>1.0135968750941999</v>
      </c>
      <c r="G27" s="2">
        <v>0.50373612448096405</v>
      </c>
      <c r="H27" s="2">
        <v>2.0302457065945898</v>
      </c>
      <c r="I27" s="2">
        <v>1</v>
      </c>
      <c r="J27" s="2">
        <v>1</v>
      </c>
      <c r="K27" s="2">
        <v>-1.0859748789951</v>
      </c>
      <c r="L27" s="2">
        <v>0.371755256752618</v>
      </c>
      <c r="M27" s="4">
        <v>3.4867560303566401E-3</v>
      </c>
      <c r="N27" s="4">
        <v>2.9201581754236899E-2</v>
      </c>
      <c r="O27" t="str">
        <f>IF(K27&lt;0,"Increased in Manitoba", "Decreased in Manitoba")</f>
        <v>Increased in Manitoba</v>
      </c>
    </row>
    <row r="28" spans="1:15" x14ac:dyDescent="0.35">
      <c r="A28" s="15" t="s">
        <v>205</v>
      </c>
      <c r="B28" s="8">
        <v>66</v>
      </c>
      <c r="C28" s="8">
        <v>34</v>
      </c>
      <c r="D28" s="2">
        <v>0.14341384350752701</v>
      </c>
      <c r="E28" s="2">
        <v>1.84761150203058E-2</v>
      </c>
      <c r="F28" s="2">
        <v>1.48065456606677</v>
      </c>
      <c r="G28" s="2">
        <v>0.72816207193608196</v>
      </c>
      <c r="H28" s="2">
        <v>3.0109791595630302</v>
      </c>
      <c r="I28" s="2">
        <v>0.24381995045111601</v>
      </c>
      <c r="J28" s="2">
        <v>0.53269358739863404</v>
      </c>
      <c r="K28" s="2">
        <v>-1.0269990337266099</v>
      </c>
      <c r="L28" s="2">
        <v>0.35483256978695399</v>
      </c>
      <c r="M28" s="4">
        <v>3.7998059612427402E-3</v>
      </c>
      <c r="N28" s="4">
        <v>3.0550439928391598E-2</v>
      </c>
      <c r="O28" t="str">
        <f>IF(K28&lt;0,"Increased in Manitoba", "Decreased in Manitoba")</f>
        <v>Increased in Manitoba</v>
      </c>
    </row>
    <row r="29" spans="1:15" x14ac:dyDescent="0.35">
      <c r="A29" s="15" t="s">
        <v>216</v>
      </c>
      <c r="B29" s="8">
        <v>68</v>
      </c>
      <c r="C29" s="8">
        <v>41</v>
      </c>
      <c r="D29" s="2">
        <v>1.1809077140879201</v>
      </c>
      <c r="E29" s="2">
        <v>0.23844069624914199</v>
      </c>
      <c r="F29" s="2">
        <v>0.98484906288912899</v>
      </c>
      <c r="G29" s="2">
        <v>0.46375708507308799</v>
      </c>
      <c r="H29" s="2">
        <v>2.05993062763197</v>
      </c>
      <c r="I29" s="2">
        <v>1</v>
      </c>
      <c r="J29" s="2">
        <v>1</v>
      </c>
      <c r="K29" s="2">
        <v>-1.07193182409502</v>
      </c>
      <c r="L29" s="2">
        <v>0.37353034824772102</v>
      </c>
      <c r="M29" s="4">
        <v>4.10820421692293E-3</v>
      </c>
      <c r="N29" s="4">
        <v>3.17595787539042E-2</v>
      </c>
      <c r="O29" t="str">
        <f>IF(K29&lt;0,"Increased in Manitoba", "Decreased in Manitoba")</f>
        <v>Increased in Manitoba</v>
      </c>
    </row>
    <row r="30" spans="1:15" x14ac:dyDescent="0.35">
      <c r="A30" s="15" t="s">
        <v>164</v>
      </c>
      <c r="B30" s="8">
        <v>78</v>
      </c>
      <c r="C30" s="8">
        <v>49</v>
      </c>
      <c r="D30" s="2">
        <v>0.22793124110808699</v>
      </c>
      <c r="E30" s="2">
        <v>5.38515696118579E-2</v>
      </c>
      <c r="F30" s="2">
        <v>0.79703618788302799</v>
      </c>
      <c r="G30" s="2">
        <v>0.31942536929064702</v>
      </c>
      <c r="H30" s="2">
        <v>1.8950104074969301</v>
      </c>
      <c r="I30" s="2">
        <v>0.687804033361471</v>
      </c>
      <c r="J30" s="2">
        <v>0.934112234497674</v>
      </c>
      <c r="K30" s="2">
        <v>-1.0321793640815899</v>
      </c>
      <c r="L30" s="2">
        <v>0.36358948515420197</v>
      </c>
      <c r="M30" s="4">
        <v>4.5275126196529002E-3</v>
      </c>
      <c r="N30" s="4">
        <v>3.2743135314441597E-2</v>
      </c>
      <c r="O30" t="str">
        <f>IF(K30&lt;0,"Increased in Manitoba", "Decreased in Manitoba")</f>
        <v>Increased in Manitoba</v>
      </c>
    </row>
    <row r="31" spans="1:15" x14ac:dyDescent="0.35">
      <c r="A31" s="15" t="s">
        <v>196</v>
      </c>
      <c r="B31" s="8">
        <v>74</v>
      </c>
      <c r="C31" s="8">
        <v>44</v>
      </c>
      <c r="D31" s="2">
        <v>3.8443665392771699E-2</v>
      </c>
      <c r="E31" s="2">
        <v>1.4982439008827999E-2</v>
      </c>
      <c r="F31" s="2">
        <v>1.0347673458622699</v>
      </c>
      <c r="G31" s="2">
        <v>0.46411158686300702</v>
      </c>
      <c r="H31" s="2">
        <v>2.2600605046409799</v>
      </c>
      <c r="I31" s="2">
        <v>1</v>
      </c>
      <c r="J31" s="2">
        <v>1</v>
      </c>
      <c r="K31" s="2">
        <v>-0.74861942710541496</v>
      </c>
      <c r="L31" s="2">
        <v>0.26392452689045198</v>
      </c>
      <c r="M31" s="4">
        <v>4.5612327801212204E-3</v>
      </c>
      <c r="N31" s="4">
        <v>3.2743135314441597E-2</v>
      </c>
      <c r="O31" t="str">
        <f>IF(K31&lt;0,"Increased in Manitoba", "Decreased in Manitoba")</f>
        <v>Increased in Manitoba</v>
      </c>
    </row>
  </sheetData>
  <sortState xmlns:xlrd2="http://schemas.microsoft.com/office/spreadsheetml/2017/richdata2" ref="A4:O31">
    <sortCondition ref="N4"/>
  </sortState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23"/>
  <sheetViews>
    <sheetView workbookViewId="0">
      <selection activeCell="N4" sqref="N4:N23"/>
    </sheetView>
  </sheetViews>
  <sheetFormatPr defaultRowHeight="14.5" x14ac:dyDescent="0.35"/>
  <cols>
    <col min="1" max="1" width="31.453125" bestFit="1" customWidth="1"/>
    <col min="2" max="2" width="12.1796875" bestFit="1" customWidth="1"/>
    <col min="3" max="3" width="7.54296875" customWidth="1"/>
    <col min="4" max="4" width="16" bestFit="1" customWidth="1"/>
    <col min="5" max="10" width="12" bestFit="1" customWidth="1"/>
    <col min="11" max="11" width="12.7265625" bestFit="1" customWidth="1"/>
    <col min="12" max="14" width="12" bestFit="1" customWidth="1"/>
    <col min="15" max="15" width="21.7265625" customWidth="1"/>
  </cols>
  <sheetData>
    <row r="1" spans="1:15" x14ac:dyDescent="0.35">
      <c r="A1" t="s">
        <v>1248</v>
      </c>
    </row>
    <row r="3" spans="1:15" x14ac:dyDescent="0.35">
      <c r="A3" s="33" t="s">
        <v>138</v>
      </c>
      <c r="B3" s="68" t="s">
        <v>374</v>
      </c>
      <c r="C3" s="68" t="s">
        <v>375</v>
      </c>
      <c r="D3" s="68" t="s">
        <v>376</v>
      </c>
      <c r="E3" s="68" t="s">
        <v>377</v>
      </c>
      <c r="F3" s="68" t="s">
        <v>143</v>
      </c>
      <c r="G3" s="68" t="s">
        <v>144</v>
      </c>
      <c r="H3" s="68" t="s">
        <v>145</v>
      </c>
      <c r="I3" s="68" t="s">
        <v>146</v>
      </c>
      <c r="J3" s="68" t="s">
        <v>147</v>
      </c>
      <c r="K3" s="68" t="s">
        <v>148</v>
      </c>
      <c r="L3" s="68" t="s">
        <v>149</v>
      </c>
      <c r="M3" s="68" t="s">
        <v>150</v>
      </c>
      <c r="N3" s="68" t="s">
        <v>151</v>
      </c>
      <c r="O3" s="69"/>
    </row>
    <row r="4" spans="1:15" x14ac:dyDescent="0.35">
      <c r="A4" s="15" t="s">
        <v>212</v>
      </c>
      <c r="B4" s="8">
        <v>52</v>
      </c>
      <c r="C4" s="8">
        <v>56</v>
      </c>
      <c r="D4" s="2">
        <v>0.37632854914586999</v>
      </c>
      <c r="E4" s="2">
        <v>6.4960390436052298E-2</v>
      </c>
      <c r="F4" s="2">
        <v>0.894802813522105</v>
      </c>
      <c r="G4" s="2">
        <v>0.43931056071425301</v>
      </c>
      <c r="H4" s="2">
        <v>1.8192541003173499</v>
      </c>
      <c r="I4" s="2">
        <v>0.86689384280631498</v>
      </c>
      <c r="J4" s="2">
        <v>1</v>
      </c>
      <c r="K4" s="2">
        <v>-1.6938833975813701</v>
      </c>
      <c r="L4" s="2">
        <v>0.34201792104547402</v>
      </c>
      <c r="M4" s="4">
        <v>7.3222413510265504E-7</v>
      </c>
      <c r="N4" s="4">
        <v>1.47177051155634E-4</v>
      </c>
      <c r="O4" t="str">
        <f>IF(K4&lt;0,"Increased in Manitoba", "Decreased in Manitoba")</f>
        <v>Increased in Manitoba</v>
      </c>
    </row>
    <row r="5" spans="1:15" x14ac:dyDescent="0.35">
      <c r="A5" s="15" t="s">
        <v>218</v>
      </c>
      <c r="B5" s="8">
        <v>60</v>
      </c>
      <c r="C5" s="8">
        <v>55</v>
      </c>
      <c r="D5" s="2">
        <v>3.6843013653158001E-2</v>
      </c>
      <c r="E5" s="2">
        <v>9.5373743423539797E-3</v>
      </c>
      <c r="F5" s="2">
        <v>1.5459893455857101</v>
      </c>
      <c r="G5" s="2">
        <v>0.73537463724529595</v>
      </c>
      <c r="H5" s="2">
        <v>3.29982146946708</v>
      </c>
      <c r="I5" s="2">
        <v>0.22693789946156601</v>
      </c>
      <c r="J5" s="2">
        <v>0.53040136967179996</v>
      </c>
      <c r="K5" s="2">
        <v>-1.0443607245931601</v>
      </c>
      <c r="L5" s="2">
        <v>0.21870434667626901</v>
      </c>
      <c r="M5" s="4">
        <v>1.79513533238307E-6</v>
      </c>
      <c r="N5" s="4">
        <v>1.80411100904498E-4</v>
      </c>
      <c r="O5" t="str">
        <f>IF(K5&lt;0,"Increased in Manitoba", "Decreased in Manitoba")</f>
        <v>Increased in Manitoba</v>
      </c>
    </row>
    <row r="6" spans="1:15" x14ac:dyDescent="0.35">
      <c r="A6" s="15" t="s">
        <v>256</v>
      </c>
      <c r="B6" s="8">
        <v>21</v>
      </c>
      <c r="C6" s="8">
        <v>58</v>
      </c>
      <c r="D6" s="2">
        <v>4.6014692476170502E-2</v>
      </c>
      <c r="E6" s="2">
        <v>0.57647526631852497</v>
      </c>
      <c r="F6" s="2">
        <v>0.151877503896621</v>
      </c>
      <c r="G6" s="2">
        <v>7.0769946051801202E-2</v>
      </c>
      <c r="H6" s="2">
        <v>0.314647273818288</v>
      </c>
      <c r="I6" s="2">
        <v>2.23165551458529E-8</v>
      </c>
      <c r="J6" s="2">
        <v>4.4856275843164396E-6</v>
      </c>
      <c r="K6" s="2">
        <v>2.1820065243146298</v>
      </c>
      <c r="L6" s="2">
        <v>0.48849745535365502</v>
      </c>
      <c r="M6" s="4">
        <v>7.9408856930030003E-6</v>
      </c>
      <c r="N6" s="4">
        <v>5.3203934143120101E-4</v>
      </c>
      <c r="O6" t="str">
        <f>IF(K6&lt;0,"Increased in Manitoba", "Decreased in Manitoba")</f>
        <v>Decreased in Manitoba</v>
      </c>
    </row>
    <row r="7" spans="1:15" x14ac:dyDescent="0.35">
      <c r="A7" s="15" t="s">
        <v>257</v>
      </c>
      <c r="B7" s="8">
        <v>71</v>
      </c>
      <c r="C7" s="8">
        <v>76</v>
      </c>
      <c r="D7" s="2">
        <v>0.60451327097999297</v>
      </c>
      <c r="E7" s="2">
        <v>0.36828167708626502</v>
      </c>
      <c r="F7" s="2">
        <v>0.70220866869923104</v>
      </c>
      <c r="G7" s="2">
        <v>0.19072096614886799</v>
      </c>
      <c r="H7" s="2">
        <v>2.4380842392118098</v>
      </c>
      <c r="I7" s="2">
        <v>0.58485983468690905</v>
      </c>
      <c r="J7" s="2">
        <v>0.85044561036194799</v>
      </c>
      <c r="K7" s="2">
        <v>-0.87932177507582199</v>
      </c>
      <c r="L7" s="2">
        <v>0.214898707203626</v>
      </c>
      <c r="M7" s="4">
        <v>4.2804422978770497E-5</v>
      </c>
      <c r="N7" s="4">
        <v>2.1509222546832198E-3</v>
      </c>
      <c r="O7" t="str">
        <f>IF(K7&lt;0,"Increased in Manitoba", "Decreased in Manitoba")</f>
        <v>Increased in Manitoba</v>
      </c>
    </row>
    <row r="8" spans="1:15" x14ac:dyDescent="0.35">
      <c r="A8" s="15" t="s">
        <v>205</v>
      </c>
      <c r="B8" s="8">
        <v>58</v>
      </c>
      <c r="C8" s="8">
        <v>49</v>
      </c>
      <c r="D8" s="2">
        <v>1.8650371481258799E-2</v>
      </c>
      <c r="E8" s="2">
        <v>7.7709140860590499E-3</v>
      </c>
      <c r="F8" s="2">
        <v>1.8528678869969699</v>
      </c>
      <c r="G8" s="2">
        <v>0.90867147803430703</v>
      </c>
      <c r="H8" s="2">
        <v>3.8400684040990698</v>
      </c>
      <c r="I8" s="2">
        <v>9.45606277032109E-2</v>
      </c>
      <c r="J8" s="2">
        <v>8</v>
      </c>
      <c r="K8" s="2">
        <v>-0.88676028806381901</v>
      </c>
      <c r="L8" s="2">
        <v>0.22326168240345201</v>
      </c>
      <c r="M8" s="4">
        <v>7.13188026884026E-5</v>
      </c>
      <c r="N8" s="4">
        <v>2.3891798900614902E-3</v>
      </c>
      <c r="O8" t="str">
        <f>IF(K8&lt;0,"Increased in Manitoba", "Decreased in Manitoba")</f>
        <v>Increased in Manitoba</v>
      </c>
    </row>
    <row r="9" spans="1:15" x14ac:dyDescent="0.35">
      <c r="A9" s="15" t="s">
        <v>245</v>
      </c>
      <c r="B9" s="8">
        <v>12</v>
      </c>
      <c r="C9" s="8">
        <v>42</v>
      </c>
      <c r="D9" s="2">
        <v>6.9616793136192496E-3</v>
      </c>
      <c r="E9" s="2">
        <v>5.6287005087400699E-2</v>
      </c>
      <c r="F9" s="2">
        <v>0.172589568496157</v>
      </c>
      <c r="G9" s="2">
        <v>7.3595500278781895E-2</v>
      </c>
      <c r="H9" s="2">
        <v>0.38073819994754998</v>
      </c>
      <c r="I9" s="2">
        <v>1.1095906795179201E-6</v>
      </c>
      <c r="J9" s="2">
        <v>7.4342575527700598E-5</v>
      </c>
      <c r="K9" s="2">
        <v>2.1238778902876798</v>
      </c>
      <c r="L9" s="2">
        <v>0.52967899825602005</v>
      </c>
      <c r="M9" s="4">
        <v>6.0784270017988403E-5</v>
      </c>
      <c r="N9" s="4">
        <v>2.3891798900614902E-3</v>
      </c>
      <c r="O9" t="str">
        <f>IF(K9&lt;0,"Increased in Manitoba", "Decreased in Manitoba")</f>
        <v>Decreased in Manitoba</v>
      </c>
    </row>
    <row r="10" spans="1:15" x14ac:dyDescent="0.35">
      <c r="A10" s="15" t="s">
        <v>378</v>
      </c>
      <c r="B10" s="8">
        <v>75</v>
      </c>
      <c r="C10" s="8">
        <v>80</v>
      </c>
      <c r="D10" s="2">
        <v>3.0127886633669601</v>
      </c>
      <c r="E10" s="2">
        <v>6.2370602536448896</v>
      </c>
      <c r="F10" s="2">
        <v>0.47089043337337899</v>
      </c>
      <c r="G10" s="2">
        <v>4.1459101841600302E-2</v>
      </c>
      <c r="H10" s="2">
        <v>3.3953378733148001</v>
      </c>
      <c r="I10" s="2">
        <v>0.43707214627959901</v>
      </c>
      <c r="J10" s="2">
        <v>0.78438840537678101</v>
      </c>
      <c r="K10" s="2">
        <v>1.09687940979424</v>
      </c>
      <c r="L10" s="2">
        <v>0.29251850421182801</v>
      </c>
      <c r="M10" s="4">
        <v>1.7699128914228099E-4</v>
      </c>
      <c r="N10" s="4">
        <v>5.0821784453712101E-3</v>
      </c>
      <c r="O10" t="str">
        <f>IF(K10&lt;0,"Increased in Manitoba", "Decreased in Manitoba")</f>
        <v>Decreased in Manitoba</v>
      </c>
    </row>
    <row r="11" spans="1:15" x14ac:dyDescent="0.35">
      <c r="A11" s="15" t="s">
        <v>267</v>
      </c>
      <c r="B11" s="8">
        <v>50</v>
      </c>
      <c r="C11" s="8">
        <v>68</v>
      </c>
      <c r="D11" s="2">
        <v>5.9989929304634898E-2</v>
      </c>
      <c r="E11" s="2">
        <v>0.20552551108038999</v>
      </c>
      <c r="F11" s="2">
        <v>0.35730228592486102</v>
      </c>
      <c r="G11" s="2">
        <v>0.15712310517099401</v>
      </c>
      <c r="H11" s="2">
        <v>0.78179128436113399</v>
      </c>
      <c r="I11" s="2">
        <v>7.1654432527085204E-3</v>
      </c>
      <c r="J11" s="2">
        <v>5.3342744214607898E-2</v>
      </c>
      <c r="K11" s="2">
        <v>1.0599655878284799</v>
      </c>
      <c r="L11" s="2">
        <v>0.29660676412343301</v>
      </c>
      <c r="M11" s="4">
        <v>3.5205382043534999E-4</v>
      </c>
      <c r="N11" s="4">
        <v>8.8453522384381606E-3</v>
      </c>
      <c r="O11" t="str">
        <f>IF(K11&lt;0,"Increased in Manitoba", "Decreased in Manitoba")</f>
        <v>Decreased in Manitoba</v>
      </c>
    </row>
    <row r="12" spans="1:15" x14ac:dyDescent="0.35">
      <c r="A12" s="15" t="s">
        <v>170</v>
      </c>
      <c r="B12" s="8">
        <v>46</v>
      </c>
      <c r="C12" s="8">
        <v>26</v>
      </c>
      <c r="D12" s="2">
        <v>1.8234932181962898E-2</v>
      </c>
      <c r="E12" s="2">
        <v>4.4011746827698796E-3</v>
      </c>
      <c r="F12" s="2">
        <v>2.9808679249613901</v>
      </c>
      <c r="G12" s="2">
        <v>1.5011555282245701</v>
      </c>
      <c r="H12" s="2">
        <v>6.0298791130458396</v>
      </c>
      <c r="I12" s="2">
        <v>8.7107968562083905E-4</v>
      </c>
      <c r="J12" s="2">
        <v>1.2506215486413501E-2</v>
      </c>
      <c r="K12" s="2">
        <v>-1.2739660884353601</v>
      </c>
      <c r="L12" s="2">
        <v>0.36465896016355598</v>
      </c>
      <c r="M12" s="4">
        <v>4.7658606091927102E-4</v>
      </c>
      <c r="N12" s="4">
        <v>9.8697537768158705E-3</v>
      </c>
      <c r="O12" t="str">
        <f>IF(K12&lt;0,"Increased in Manitoba", "Decreased in Manitoba")</f>
        <v>Increased in Manitoba</v>
      </c>
    </row>
    <row r="13" spans="1:15" x14ac:dyDescent="0.35">
      <c r="A13" s="15" t="s">
        <v>313</v>
      </c>
      <c r="B13" s="8">
        <v>59</v>
      </c>
      <c r="C13" s="8">
        <v>62</v>
      </c>
      <c r="D13" s="2">
        <v>0.46245097069020102</v>
      </c>
      <c r="E13" s="2">
        <v>0.29466457691591003</v>
      </c>
      <c r="F13" s="2">
        <v>0.95188108993859399</v>
      </c>
      <c r="G13" s="2">
        <v>0.43697733317246801</v>
      </c>
      <c r="H13" s="2">
        <v>2.07316800318109</v>
      </c>
      <c r="I13" s="2">
        <v>1</v>
      </c>
      <c r="J13" s="2">
        <v>1</v>
      </c>
      <c r="K13" s="2">
        <v>-0.91483146407124405</v>
      </c>
      <c r="L13" s="2">
        <v>0.26246016758507101</v>
      </c>
      <c r="M13" s="4">
        <v>4.9103252620974502E-4</v>
      </c>
      <c r="N13" s="4">
        <v>9.8697537768158705E-3</v>
      </c>
      <c r="O13" t="str">
        <f>IF(K13&lt;0,"Increased in Manitoba", "Decreased in Manitoba")</f>
        <v>Increased in Manitoba</v>
      </c>
    </row>
    <row r="14" spans="1:15" x14ac:dyDescent="0.35">
      <c r="A14" s="15" t="s">
        <v>307</v>
      </c>
      <c r="B14" s="8">
        <v>36</v>
      </c>
      <c r="C14" s="8">
        <v>20</v>
      </c>
      <c r="D14" s="2">
        <v>4.4222999747473004E-3</v>
      </c>
      <c r="E14" s="2">
        <v>2.48251605266708E-3</v>
      </c>
      <c r="F14" s="2">
        <v>2.5795671284045398</v>
      </c>
      <c r="G14" s="2">
        <v>1.26216914127418</v>
      </c>
      <c r="H14" s="2">
        <v>5.3883133363377196</v>
      </c>
      <c r="I14" s="2">
        <v>5.2333607838969103E-3</v>
      </c>
      <c r="J14" s="2">
        <v>4.2076220702531197E-2</v>
      </c>
      <c r="K14" s="2">
        <v>-1.13441780199881</v>
      </c>
      <c r="L14" s="2">
        <v>0.32830398501542202</v>
      </c>
      <c r="M14" s="4">
        <v>5.49500493266741E-4</v>
      </c>
      <c r="N14" s="4">
        <v>1.0040872649692299E-2</v>
      </c>
      <c r="O14" t="str">
        <f>IF(K14&lt;0,"Increased in Manitoba", "Decreased in Manitoba")</f>
        <v>Increased in Manitoba</v>
      </c>
    </row>
    <row r="15" spans="1:15" x14ac:dyDescent="0.35">
      <c r="A15" s="15" t="s">
        <v>272</v>
      </c>
      <c r="B15" s="8">
        <v>6</v>
      </c>
      <c r="C15" s="8">
        <v>21</v>
      </c>
      <c r="D15" s="2">
        <v>3.1923216812694902E-2</v>
      </c>
      <c r="E15" s="2">
        <v>0.195893853168012</v>
      </c>
      <c r="F15" s="2">
        <v>0.24078615218984301</v>
      </c>
      <c r="G15" s="2">
        <v>7.4639572670806106E-2</v>
      </c>
      <c r="H15" s="2">
        <v>0.66697222689227997</v>
      </c>
      <c r="I15" s="2">
        <v>2.7755727718470399E-3</v>
      </c>
      <c r="J15" s="2">
        <v>2.42560924844024E-2</v>
      </c>
      <c r="K15" s="2">
        <v>3.10820649734117</v>
      </c>
      <c r="L15" s="2">
        <v>0.90796205217339199</v>
      </c>
      <c r="M15" s="4">
        <v>6.1870771471839202E-4</v>
      </c>
      <c r="N15" s="4">
        <v>1.0363354221533101E-2</v>
      </c>
      <c r="O15" t="str">
        <f>IF(K15&lt;0,"Increased in Manitoba", "Decreased in Manitoba")</f>
        <v>Decreased in Manitoba</v>
      </c>
    </row>
    <row r="16" spans="1:15" x14ac:dyDescent="0.35">
      <c r="A16" s="15" t="s">
        <v>209</v>
      </c>
      <c r="B16" s="8">
        <v>58</v>
      </c>
      <c r="C16" s="8">
        <v>57</v>
      </c>
      <c r="D16" s="2">
        <v>3.5055773953576203E-2</v>
      </c>
      <c r="E16" s="2">
        <v>1.87630209979005E-2</v>
      </c>
      <c r="F16" s="2">
        <v>1.2099155915105899</v>
      </c>
      <c r="G16" s="2">
        <v>0.57723373743413797</v>
      </c>
      <c r="H16" s="2">
        <v>2.5545036188696701</v>
      </c>
      <c r="I16" s="2">
        <v>0.60502688363221702</v>
      </c>
      <c r="J16" s="2">
        <v>0.85044561036194799</v>
      </c>
      <c r="K16" s="2">
        <v>-0.838611846612215</v>
      </c>
      <c r="L16" s="2">
        <v>0.24788406112206501</v>
      </c>
      <c r="M16" s="4">
        <v>7.1677499839339898E-4</v>
      </c>
      <c r="N16" s="4">
        <v>1.10824442059287E-2</v>
      </c>
      <c r="O16" t="str">
        <f>IF(K16&lt;0,"Increased in Manitoba", "Decreased in Manitoba")</f>
        <v>Increased in Manitoba</v>
      </c>
    </row>
    <row r="17" spans="1:15" x14ac:dyDescent="0.35">
      <c r="A17" s="15" t="s">
        <v>196</v>
      </c>
      <c r="B17" s="8">
        <v>55</v>
      </c>
      <c r="C17" s="8">
        <v>41</v>
      </c>
      <c r="D17" s="2">
        <v>1.0697392415283899E-2</v>
      </c>
      <c r="E17" s="2">
        <v>5.3057807479594699E-3</v>
      </c>
      <c r="F17" s="2">
        <v>2.2796203249126501</v>
      </c>
      <c r="G17" s="2">
        <v>1.1452326479188999</v>
      </c>
      <c r="H17" s="2">
        <v>4.6118532921832802</v>
      </c>
      <c r="I17" s="2">
        <v>1.57155624062746E-2</v>
      </c>
      <c r="J17" s="2">
        <v>8.5373730909762094E-2</v>
      </c>
      <c r="K17" s="2">
        <v>-0.78090456279806197</v>
      </c>
      <c r="L17" s="2">
        <v>0.23709150549225599</v>
      </c>
      <c r="M17" s="4">
        <v>9.88835017950773E-4</v>
      </c>
      <c r="N17" s="4">
        <v>1.41968456148647E-2</v>
      </c>
      <c r="O17" t="str">
        <f>IF(K17&lt;0,"Increased in Manitoba", "Decreased in Manitoba")</f>
        <v>Increased in Manitoba</v>
      </c>
    </row>
    <row r="18" spans="1:15" x14ac:dyDescent="0.35">
      <c r="A18" s="15" t="s">
        <v>316</v>
      </c>
      <c r="B18" s="8">
        <v>54</v>
      </c>
      <c r="C18" s="8">
        <v>54</v>
      </c>
      <c r="D18" s="2">
        <v>0.15827379150849299</v>
      </c>
      <c r="E18" s="2">
        <v>0.12352044668145599</v>
      </c>
      <c r="F18" s="2">
        <v>1.1192106900943199</v>
      </c>
      <c r="G18" s="2">
        <v>0.55070331518027504</v>
      </c>
      <c r="H18" s="2">
        <v>2.2831762110365998</v>
      </c>
      <c r="I18" s="2">
        <v>0.74091837260514803</v>
      </c>
      <c r="J18" s="2">
        <v>0.94650184575352903</v>
      </c>
      <c r="K18" s="2">
        <v>-1.0984565341056101</v>
      </c>
      <c r="L18" s="2">
        <v>0.33892380096501301</v>
      </c>
      <c r="M18" s="4">
        <v>1.1910564219139699E-3</v>
      </c>
      <c r="N18" s="4">
        <v>1.5960156053647201E-2</v>
      </c>
      <c r="O18" t="str">
        <f>IF(K18&lt;0,"Increased in Manitoba", "Decreased in Manitoba")</f>
        <v>Increased in Manitoba</v>
      </c>
    </row>
    <row r="19" spans="1:15" x14ac:dyDescent="0.35">
      <c r="A19" s="15" t="s">
        <v>277</v>
      </c>
      <c r="B19" s="8">
        <v>77</v>
      </c>
      <c r="C19" s="8">
        <v>79</v>
      </c>
      <c r="D19" s="2">
        <v>0.13430655071158901</v>
      </c>
      <c r="E19" s="2">
        <v>6.1765112041551697E-2</v>
      </c>
      <c r="F19" s="2">
        <v>1.45861874307109</v>
      </c>
      <c r="G19" s="2">
        <v>0.162433475501742</v>
      </c>
      <c r="H19" s="2">
        <v>17.905308318551501</v>
      </c>
      <c r="I19" s="2">
        <v>1</v>
      </c>
      <c r="J19" s="2">
        <v>1</v>
      </c>
      <c r="K19" s="2">
        <v>-0.50713465774716104</v>
      </c>
      <c r="L19" s="2">
        <v>0.16858679155647999</v>
      </c>
      <c r="M19" s="4">
        <v>2.6284182603224502E-3</v>
      </c>
      <c r="N19" s="4">
        <v>3.3019504395300797E-2</v>
      </c>
      <c r="O19" t="str">
        <f>IF(K19&lt;0,"Increased in Manitoba", "Decreased in Manitoba")</f>
        <v>Increased in Manitoba</v>
      </c>
    </row>
    <row r="20" spans="1:15" x14ac:dyDescent="0.35">
      <c r="A20" s="15" t="s">
        <v>241</v>
      </c>
      <c r="B20" s="8">
        <v>44</v>
      </c>
      <c r="C20" s="8">
        <v>61</v>
      </c>
      <c r="D20" s="2">
        <v>2.5607444165078399E-2</v>
      </c>
      <c r="E20" s="2">
        <v>5.6827979305738199E-2</v>
      </c>
      <c r="F20" s="2">
        <v>0.43509554759597202</v>
      </c>
      <c r="G20" s="2">
        <v>0.20990408558910101</v>
      </c>
      <c r="H20" s="2">
        <v>0.88513771691712695</v>
      </c>
      <c r="I20" s="2">
        <v>1.3865321587310299E-2</v>
      </c>
      <c r="J20" s="2">
        <v>8.1968518795570003E-2</v>
      </c>
      <c r="K20" s="2">
        <v>0.71901043084312999</v>
      </c>
      <c r="L20" s="2">
        <v>0.24344267306290199</v>
      </c>
      <c r="M20" s="4">
        <v>3.1418217186258701E-3</v>
      </c>
      <c r="N20" s="4">
        <v>3.7147421496694102E-2</v>
      </c>
      <c r="O20" t="str">
        <f>IF(K20&lt;0,"Increased in Manitoba", "Decreased in Manitoba")</f>
        <v>Decreased in Manitoba</v>
      </c>
    </row>
    <row r="21" spans="1:15" x14ac:dyDescent="0.35">
      <c r="A21" s="15" t="s">
        <v>185</v>
      </c>
      <c r="B21" s="8">
        <v>26</v>
      </c>
      <c r="C21" s="8">
        <v>7</v>
      </c>
      <c r="D21" s="2">
        <v>1.78093626564106E-3</v>
      </c>
      <c r="E21" s="2">
        <v>5.2324344176751705E-4</v>
      </c>
      <c r="F21" s="2">
        <v>5.2026040615691302</v>
      </c>
      <c r="G21" s="2">
        <v>2.0117078677723601</v>
      </c>
      <c r="H21" s="2">
        <v>15.281593332400799</v>
      </c>
      <c r="I21" s="2">
        <v>1.55107703403969E-4</v>
      </c>
      <c r="J21" s="2">
        <v>3.8970810480247302E-3</v>
      </c>
      <c r="K21" s="2">
        <v>-1.42902585380752</v>
      </c>
      <c r="L21" s="2">
        <v>0.50179736929344898</v>
      </c>
      <c r="M21" s="4">
        <v>4.4020566885896199E-3</v>
      </c>
      <c r="N21" s="4">
        <v>4.8551978748315197E-2</v>
      </c>
      <c r="O21" t="str">
        <f>IF(K21&lt;0,"Increased in Manitoba", "Decreased in Manitoba")</f>
        <v>Increased in Manitoba</v>
      </c>
    </row>
    <row r="22" spans="1:15" x14ac:dyDescent="0.35">
      <c r="A22" s="15" t="s">
        <v>188</v>
      </c>
      <c r="B22" s="8">
        <v>40</v>
      </c>
      <c r="C22" s="8">
        <v>23</v>
      </c>
      <c r="D22" s="2">
        <v>9.8720038364953997E-3</v>
      </c>
      <c r="E22" s="2">
        <v>3.5591631909105202E-3</v>
      </c>
      <c r="F22" s="2">
        <v>2.6146735621614901</v>
      </c>
      <c r="G22" s="2">
        <v>1.3042363016087</v>
      </c>
      <c r="H22" s="2">
        <v>5.3396258042069302</v>
      </c>
      <c r="I22" s="2">
        <v>3.79684818414923E-3</v>
      </c>
      <c r="J22" s="2">
        <v>3.1798603542249802E-2</v>
      </c>
      <c r="K22" s="2">
        <v>-0.91367061970858898</v>
      </c>
      <c r="L22" s="2">
        <v>0.32421638957190602</v>
      </c>
      <c r="M22" s="4">
        <v>4.8310426615238997E-3</v>
      </c>
      <c r="N22" s="4">
        <v>4.8551978748315197E-2</v>
      </c>
      <c r="O22" t="str">
        <f>IF(K22&lt;0,"Increased in Manitoba", "Decreased in Manitoba")</f>
        <v>Increased in Manitoba</v>
      </c>
    </row>
    <row r="23" spans="1:15" x14ac:dyDescent="0.35">
      <c r="A23" s="15" t="s">
        <v>329</v>
      </c>
      <c r="B23" s="8">
        <v>18</v>
      </c>
      <c r="C23" s="8">
        <v>27</v>
      </c>
      <c r="D23" s="2">
        <v>3.5329175915549203E-2</v>
      </c>
      <c r="E23" s="2">
        <v>0.15234216841359499</v>
      </c>
      <c r="F23" s="2">
        <v>0.60301226338746206</v>
      </c>
      <c r="G23" s="2">
        <v>0.27964281343483599</v>
      </c>
      <c r="H23" s="2">
        <v>1.27681503502837</v>
      </c>
      <c r="I23" s="2">
        <v>0.16412594873803199</v>
      </c>
      <c r="J23" s="2">
        <v>0.45190843419650001</v>
      </c>
      <c r="K23" s="2">
        <v>1.3876168337105601</v>
      </c>
      <c r="L23" s="2">
        <v>0.49024653617827602</v>
      </c>
      <c r="M23" s="4">
        <v>4.6483012914311202E-3</v>
      </c>
      <c r="N23" s="4">
        <v>4.8551978748315197E-2</v>
      </c>
      <c r="O23" t="str">
        <f>IF(K23&lt;0,"Increased in Manitoba", "Decreased in Manitoba")</f>
        <v>Decreased in Manitoba</v>
      </c>
    </row>
  </sheetData>
  <sortState xmlns:xlrd2="http://schemas.microsoft.com/office/spreadsheetml/2017/richdata2" ref="A4:O23">
    <sortCondition ref="N4"/>
  </sortState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34"/>
  <sheetViews>
    <sheetView workbookViewId="0">
      <selection activeCell="A2" sqref="A2"/>
    </sheetView>
  </sheetViews>
  <sheetFormatPr defaultRowHeight="14.5" x14ac:dyDescent="0.35"/>
  <cols>
    <col min="1" max="1" width="23.81640625" bestFit="1" customWidth="1"/>
    <col min="2" max="2" width="15.81640625" bestFit="1" customWidth="1"/>
    <col min="3" max="3" width="14.1796875" bestFit="1" customWidth="1"/>
    <col min="4" max="4" width="13.81640625" customWidth="1"/>
    <col min="5" max="5" width="12.1796875" customWidth="1"/>
    <col min="6" max="6" width="8.26953125" customWidth="1"/>
    <col min="7" max="7" width="9.7265625" customWidth="1"/>
    <col min="8" max="8" width="18" customWidth="1"/>
  </cols>
  <sheetData>
    <row r="1" spans="1:14" x14ac:dyDescent="0.35">
      <c r="A1" t="s">
        <v>1249</v>
      </c>
    </row>
    <row r="3" spans="1:14" x14ac:dyDescent="0.35">
      <c r="A3" s="33" t="s">
        <v>394</v>
      </c>
      <c r="B3" s="68" t="s">
        <v>395</v>
      </c>
      <c r="C3" s="68" t="s">
        <v>396</v>
      </c>
      <c r="D3" s="68" t="s">
        <v>397</v>
      </c>
      <c r="E3" s="68" t="s">
        <v>398</v>
      </c>
      <c r="F3" s="68" t="s">
        <v>5</v>
      </c>
      <c r="G3" s="68" t="s">
        <v>399</v>
      </c>
      <c r="H3" s="69"/>
    </row>
    <row r="4" spans="1:14" x14ac:dyDescent="0.35">
      <c r="A4" s="3" t="s">
        <v>25</v>
      </c>
      <c r="B4" s="2">
        <v>2.1834477498093099E-2</v>
      </c>
      <c r="C4" s="2">
        <v>2.7978154299971102E-2</v>
      </c>
      <c r="D4" s="2">
        <v>1.3698630136986301E-2</v>
      </c>
      <c r="E4" s="2">
        <v>2.2765942642891099E-2</v>
      </c>
      <c r="F4" s="4">
        <v>2.1501360764295501E-4</v>
      </c>
      <c r="G4" s="4">
        <v>1.0750680382147801E-3</v>
      </c>
      <c r="H4" t="str">
        <f t="shared" ref="H4:H33" si="0">IF(B4&gt;D4,"Decreased in IBD", "Increased in IBD")</f>
        <v>Decreased in IBD</v>
      </c>
      <c r="K4" s="6"/>
    </row>
    <row r="5" spans="1:14" x14ac:dyDescent="0.35">
      <c r="A5" s="3" t="s">
        <v>27</v>
      </c>
      <c r="B5" s="2">
        <v>1.5316644999853401E-2</v>
      </c>
      <c r="C5" s="2">
        <v>2.45628074507463E-2</v>
      </c>
      <c r="D5" s="2">
        <v>1.33689839572193E-2</v>
      </c>
      <c r="E5" s="2">
        <v>1.65159338116381E-2</v>
      </c>
      <c r="F5" s="4">
        <v>9.7379291948165407E-3</v>
      </c>
      <c r="G5" s="4">
        <v>3.2459763982721802E-2</v>
      </c>
      <c r="H5" t="str">
        <f t="shared" si="0"/>
        <v>Decreased in IBD</v>
      </c>
      <c r="K5" s="6"/>
    </row>
    <row r="6" spans="1:14" x14ac:dyDescent="0.35">
      <c r="A6" s="3" t="s">
        <v>29</v>
      </c>
      <c r="B6" s="2">
        <v>2.6350872807565798E-3</v>
      </c>
      <c r="C6" s="2">
        <v>2.8482767010341498E-3</v>
      </c>
      <c r="D6" s="2">
        <v>0</v>
      </c>
      <c r="E6" s="2">
        <v>2.7531987590648701E-3</v>
      </c>
      <c r="F6" s="4">
        <v>0.28449198701133199</v>
      </c>
      <c r="G6" s="4">
        <v>0.38794361865181598</v>
      </c>
      <c r="H6" t="str">
        <f t="shared" si="0"/>
        <v>Decreased in IBD</v>
      </c>
      <c r="K6" s="6"/>
    </row>
    <row r="7" spans="1:14" x14ac:dyDescent="0.35">
      <c r="A7" s="3" t="s">
        <v>30</v>
      </c>
      <c r="B7" s="2">
        <v>2.7322404371584699E-3</v>
      </c>
      <c r="C7" s="2">
        <v>4.2084386733536802E-3</v>
      </c>
      <c r="D7" s="2">
        <v>0</v>
      </c>
      <c r="E7" s="2">
        <v>3.7189311808153202E-3</v>
      </c>
      <c r="F7" s="4">
        <v>0.42730139219859398</v>
      </c>
      <c r="G7" s="4">
        <v>0.53412674024824303</v>
      </c>
      <c r="H7" t="str">
        <f t="shared" si="0"/>
        <v>Decreased in IBD</v>
      </c>
      <c r="K7" s="6"/>
      <c r="M7" s="7"/>
      <c r="N7" s="7"/>
    </row>
    <row r="8" spans="1:14" x14ac:dyDescent="0.35">
      <c r="A8" s="3" t="s">
        <v>32</v>
      </c>
      <c r="B8" s="2">
        <v>3.1895093062605802E-2</v>
      </c>
      <c r="C8" s="2">
        <v>5.1420846879723502E-2</v>
      </c>
      <c r="D8" s="2">
        <v>2.07373271889401E-2</v>
      </c>
      <c r="E8" s="2">
        <v>5.3715149540137799E-2</v>
      </c>
      <c r="F8" s="4">
        <v>0.94123449223573097</v>
      </c>
      <c r="G8" s="4">
        <v>0.94123449223573097</v>
      </c>
      <c r="H8" t="str">
        <f t="shared" si="0"/>
        <v>Decreased in IBD</v>
      </c>
      <c r="K8" s="6"/>
      <c r="M8" s="7"/>
      <c r="N8" s="7"/>
    </row>
    <row r="9" spans="1:14" x14ac:dyDescent="0.35">
      <c r="A9" s="3" t="s">
        <v>35</v>
      </c>
      <c r="B9" s="2">
        <v>1.0859950859950901E-2</v>
      </c>
      <c r="C9" s="2">
        <v>1.42619722265904E-2</v>
      </c>
      <c r="D9" s="2">
        <v>9.0497737556561094E-3</v>
      </c>
      <c r="E9" s="2">
        <v>1.3389159342561401E-2</v>
      </c>
      <c r="F9" s="4">
        <v>0.107004103159224</v>
      </c>
      <c r="G9" s="4">
        <v>0.188830770280983</v>
      </c>
      <c r="H9" t="str">
        <f t="shared" si="0"/>
        <v>Decreased in IBD</v>
      </c>
      <c r="K9" s="6"/>
      <c r="M9" s="7"/>
      <c r="N9" s="7"/>
    </row>
    <row r="10" spans="1:14" x14ac:dyDescent="0.35">
      <c r="A10" s="3" t="s">
        <v>37</v>
      </c>
      <c r="B10" s="2">
        <v>0.102707337351902</v>
      </c>
      <c r="C10" s="2">
        <v>0.106616844660122</v>
      </c>
      <c r="D10" s="2">
        <v>8.3333333333333301E-2</v>
      </c>
      <c r="E10" s="2">
        <v>8.7030934730960199E-2</v>
      </c>
      <c r="F10" s="4">
        <v>1.3898361824382901E-7</v>
      </c>
      <c r="G10" s="4">
        <v>1.38983618243829E-6</v>
      </c>
      <c r="H10" t="str">
        <f t="shared" si="0"/>
        <v>Decreased in IBD</v>
      </c>
      <c r="K10" s="6"/>
    </row>
    <row r="11" spans="1:14" x14ac:dyDescent="0.35">
      <c r="A11" s="3" t="s">
        <v>49</v>
      </c>
      <c r="B11" s="2">
        <v>8.1967213114754103E-3</v>
      </c>
      <c r="C11" s="2">
        <v>1.28802411562312E-2</v>
      </c>
      <c r="D11" s="2">
        <v>3.4483168646476199E-3</v>
      </c>
      <c r="E11" s="2">
        <v>7.7785865296333204E-3</v>
      </c>
      <c r="F11" s="4">
        <v>2.8749953641202902E-7</v>
      </c>
      <c r="G11" s="4">
        <v>2.15624652309021E-6</v>
      </c>
      <c r="H11" t="str">
        <f t="shared" si="0"/>
        <v>Decreased in IBD</v>
      </c>
      <c r="K11" s="6"/>
    </row>
    <row r="12" spans="1:14" x14ac:dyDescent="0.35">
      <c r="A12" s="3" t="s">
        <v>41</v>
      </c>
      <c r="B12" s="2">
        <v>2.4174068879538799E-2</v>
      </c>
      <c r="C12" s="2">
        <v>2.72354467351771E-2</v>
      </c>
      <c r="D12" s="2">
        <v>2.19178082191781E-2</v>
      </c>
      <c r="E12" s="2">
        <v>2.7035854274232E-2</v>
      </c>
      <c r="F12" s="4">
        <v>5.65251103552959E-2</v>
      </c>
      <c r="G12" s="4">
        <v>0.12026597211986</v>
      </c>
      <c r="H12" t="str">
        <f t="shared" si="0"/>
        <v>Decreased in IBD</v>
      </c>
      <c r="K12" s="6"/>
    </row>
    <row r="13" spans="1:14" x14ac:dyDescent="0.35">
      <c r="A13" s="3" t="s">
        <v>50</v>
      </c>
      <c r="B13" s="2">
        <v>1.9033927544565801E-2</v>
      </c>
      <c r="C13" s="2">
        <v>2.4273616790054998E-2</v>
      </c>
      <c r="D13" s="2">
        <v>1.8587360594795502E-2</v>
      </c>
      <c r="E13" s="2">
        <v>2.6758314752517099E-2</v>
      </c>
      <c r="F13" s="4">
        <v>0.743053590630392</v>
      </c>
      <c r="G13" s="4">
        <v>0.79612884710399101</v>
      </c>
      <c r="H13" t="str">
        <f t="shared" si="0"/>
        <v>Decreased in IBD</v>
      </c>
      <c r="K13" s="6"/>
    </row>
    <row r="14" spans="1:14" x14ac:dyDescent="0.35">
      <c r="A14" s="3" t="s">
        <v>43</v>
      </c>
      <c r="B14" s="2">
        <v>1.3559945300559701E-2</v>
      </c>
      <c r="C14" s="2">
        <v>1.6564482908010499E-2</v>
      </c>
      <c r="D14" s="2">
        <v>1.2066392458049699E-2</v>
      </c>
      <c r="E14" s="2">
        <v>1.3150994102974999E-2</v>
      </c>
      <c r="F14" s="4">
        <v>2.5065086111378701E-3</v>
      </c>
      <c r="G14" s="4">
        <v>9.3994072917670205E-3</v>
      </c>
      <c r="H14" t="str">
        <f t="shared" si="0"/>
        <v>Decreased in IBD</v>
      </c>
      <c r="K14" s="6"/>
      <c r="M14" s="7"/>
      <c r="N14" s="7"/>
    </row>
    <row r="15" spans="1:14" x14ac:dyDescent="0.35">
      <c r="A15" s="3" t="s">
        <v>46</v>
      </c>
      <c r="B15" s="2">
        <v>2.0741150442477901E-2</v>
      </c>
      <c r="C15" s="2">
        <v>5.5512731992298697E-2</v>
      </c>
      <c r="D15" s="2">
        <v>1.58058155408239E-2</v>
      </c>
      <c r="E15" s="2">
        <v>4.8496720971199399E-2</v>
      </c>
      <c r="F15" s="4">
        <v>2.1785753173541401E-2</v>
      </c>
      <c r="G15" s="4">
        <v>5.9415690473294702E-2</v>
      </c>
      <c r="H15" t="str">
        <f t="shared" si="0"/>
        <v>Decreased in IBD</v>
      </c>
      <c r="K15" s="6"/>
    </row>
    <row r="16" spans="1:14" x14ac:dyDescent="0.35">
      <c r="A16" s="3" t="s">
        <v>47</v>
      </c>
      <c r="B16" s="2">
        <v>0.17242752270747799</v>
      </c>
      <c r="C16" s="2">
        <v>0.17975271171976501</v>
      </c>
      <c r="D16" s="2">
        <v>0.140224719101123</v>
      </c>
      <c r="E16" s="2">
        <v>0.148086952175775</v>
      </c>
      <c r="F16" s="4">
        <v>2.3387581134455802E-10</v>
      </c>
      <c r="G16" s="4">
        <v>7.0162743403367499E-9</v>
      </c>
      <c r="H16" t="str">
        <f t="shared" si="0"/>
        <v>Decreased in IBD</v>
      </c>
      <c r="K16" s="6"/>
    </row>
    <row r="17" spans="1:14" x14ac:dyDescent="0.35">
      <c r="A17" s="3" t="s">
        <v>26</v>
      </c>
      <c r="B17" s="2">
        <v>5.5865921787709499E-3</v>
      </c>
      <c r="C17" s="2">
        <v>8.5425460202811897E-3</v>
      </c>
      <c r="D17" s="2">
        <v>5.7971014492753598E-3</v>
      </c>
      <c r="E17" s="2">
        <v>6.6638906779646796E-3</v>
      </c>
      <c r="F17" s="4">
        <v>9.61448371861197E-2</v>
      </c>
      <c r="G17" s="4">
        <v>0.18027156972397401</v>
      </c>
      <c r="H17" t="str">
        <f t="shared" si="0"/>
        <v>Increased in IBD</v>
      </c>
      <c r="K17" s="6"/>
    </row>
    <row r="18" spans="1:14" x14ac:dyDescent="0.35">
      <c r="A18" s="3" t="s">
        <v>28</v>
      </c>
      <c r="B18" s="2">
        <v>2.4034494140947299E-2</v>
      </c>
      <c r="C18" s="2">
        <v>4.1623701656676199E-2</v>
      </c>
      <c r="D18" s="2">
        <v>2.4038461538461502E-2</v>
      </c>
      <c r="E18" s="2">
        <v>4.3319303357836902E-2</v>
      </c>
      <c r="F18" s="4">
        <v>0.67880959960651199</v>
      </c>
      <c r="G18" s="4">
        <v>0.78324184569982203</v>
      </c>
      <c r="H18" t="str">
        <f t="shared" si="0"/>
        <v>Increased in IBD</v>
      </c>
      <c r="K18" s="6"/>
    </row>
    <row r="19" spans="1:14" x14ac:dyDescent="0.35">
      <c r="A19" s="3" t="s">
        <v>31</v>
      </c>
      <c r="B19" s="2">
        <v>4.2420874351646001E-2</v>
      </c>
      <c r="C19" s="2">
        <v>6.4679672278966399E-2</v>
      </c>
      <c r="D19" s="2">
        <v>5.3352059925093599E-2</v>
      </c>
      <c r="E19" s="2">
        <v>7.3976119250605002E-2</v>
      </c>
      <c r="F19" s="4">
        <v>2.0688079747328399E-5</v>
      </c>
      <c r="G19" s="4">
        <v>1.2412847848396999E-4</v>
      </c>
      <c r="H19" t="str">
        <f t="shared" si="0"/>
        <v>Increased in IBD</v>
      </c>
      <c r="K19" s="6"/>
      <c r="M19" s="7"/>
      <c r="N19" s="7"/>
    </row>
    <row r="20" spans="1:14" x14ac:dyDescent="0.35">
      <c r="A20" s="3" t="s">
        <v>33</v>
      </c>
      <c r="B20" s="2">
        <v>5.9213089209193603E-2</v>
      </c>
      <c r="C20" s="2">
        <v>7.3268537273709702E-2</v>
      </c>
      <c r="D20" s="2">
        <v>6.8203969519759003E-2</v>
      </c>
      <c r="E20" s="2">
        <v>8.2586736988965501E-2</v>
      </c>
      <c r="F20" s="4">
        <v>3.2158867376493198E-2</v>
      </c>
      <c r="G20" s="4">
        <v>8.0397168441233097E-2</v>
      </c>
      <c r="H20" t="str">
        <f t="shared" si="0"/>
        <v>Increased in IBD</v>
      </c>
      <c r="K20" s="6"/>
      <c r="M20" s="7"/>
      <c r="N20" s="7"/>
    </row>
    <row r="21" spans="1:14" x14ac:dyDescent="0.35">
      <c r="A21" s="3" t="s">
        <v>34</v>
      </c>
      <c r="B21" s="2">
        <v>1.4927243612058799E-2</v>
      </c>
      <c r="C21" s="2">
        <v>1.63029569118367E-2</v>
      </c>
      <c r="D21" s="2">
        <v>1.62866449511401E-2</v>
      </c>
      <c r="E21" s="2">
        <v>1.8066274543393799E-2</v>
      </c>
      <c r="F21" s="4">
        <v>0.19357706766060601</v>
      </c>
      <c r="G21" s="4">
        <v>0.29036560149090901</v>
      </c>
      <c r="H21" t="str">
        <f t="shared" si="0"/>
        <v>Increased in IBD</v>
      </c>
      <c r="K21" s="6"/>
    </row>
    <row r="22" spans="1:14" x14ac:dyDescent="0.35">
      <c r="A22" s="3" t="s">
        <v>36</v>
      </c>
      <c r="B22" s="2">
        <v>8.9687902187902194E-3</v>
      </c>
      <c r="C22" s="2">
        <v>1.3571737701670699E-2</v>
      </c>
      <c r="D22" s="2">
        <v>1.01694915254237E-2</v>
      </c>
      <c r="E22" s="2">
        <v>1.49224767867126E-2</v>
      </c>
      <c r="F22" s="4">
        <v>0.72069976944716296</v>
      </c>
      <c r="G22" s="4">
        <v>0.79612884710399101</v>
      </c>
      <c r="H22" t="str">
        <f t="shared" si="0"/>
        <v>Increased in IBD</v>
      </c>
      <c r="K22" s="6"/>
      <c r="M22" s="7"/>
      <c r="N22" s="7"/>
    </row>
    <row r="23" spans="1:14" x14ac:dyDescent="0.35">
      <c r="A23" s="3" t="s">
        <v>38</v>
      </c>
      <c r="B23" s="2">
        <v>8.9670635534250795E-2</v>
      </c>
      <c r="C23" s="2">
        <v>0.100636879548161</v>
      </c>
      <c r="D23" s="2">
        <v>0.124767225325885</v>
      </c>
      <c r="E23" s="2">
        <v>0.13368800522330801</v>
      </c>
      <c r="F23" s="4">
        <v>3.4468211445270201E-9</v>
      </c>
      <c r="G23" s="4">
        <v>5.1702317167905297E-8</v>
      </c>
      <c r="H23" t="str">
        <f t="shared" si="0"/>
        <v>Increased in IBD</v>
      </c>
      <c r="K23" s="6"/>
    </row>
    <row r="24" spans="1:14" x14ac:dyDescent="0.35">
      <c r="A24" s="3" t="s">
        <v>39</v>
      </c>
      <c r="B24" s="2">
        <v>9.93377483443709E-3</v>
      </c>
      <c r="C24" s="2">
        <v>1.9443849022186901E-2</v>
      </c>
      <c r="D24" s="2">
        <v>1.7142857142857099E-2</v>
      </c>
      <c r="E24" s="2">
        <v>2.36848469133208E-2</v>
      </c>
      <c r="F24" s="4">
        <v>1.99020189952899E-3</v>
      </c>
      <c r="G24" s="4">
        <v>8.5294367122670904E-3</v>
      </c>
      <c r="H24" t="str">
        <f t="shared" si="0"/>
        <v>Increased in IBD</v>
      </c>
      <c r="K24" s="6"/>
    </row>
    <row r="25" spans="1:14" x14ac:dyDescent="0.35">
      <c r="A25" s="3" t="s">
        <v>40</v>
      </c>
      <c r="B25" s="2">
        <v>3.6900871459694998E-3</v>
      </c>
      <c r="C25" s="2">
        <v>5.2628408838816098E-3</v>
      </c>
      <c r="D25" s="2">
        <v>3.9920318725099602E-3</v>
      </c>
      <c r="E25" s="2">
        <v>5.0408519986175904E-3</v>
      </c>
      <c r="F25" s="4">
        <v>0.49362034704629099</v>
      </c>
      <c r="G25" s="4">
        <v>0.59234441645554903</v>
      </c>
      <c r="H25" t="str">
        <f t="shared" si="0"/>
        <v>Increased in IBD</v>
      </c>
      <c r="K25" s="6"/>
    </row>
    <row r="26" spans="1:14" x14ac:dyDescent="0.35">
      <c r="A26" s="3" t="s">
        <v>42</v>
      </c>
      <c r="B26" s="2">
        <v>1.60427807486631E-2</v>
      </c>
      <c r="C26" s="2">
        <v>2.1201978530347901E-2</v>
      </c>
      <c r="D26" s="2">
        <v>1.7950645793614599E-2</v>
      </c>
      <c r="E26" s="2">
        <v>2.3628485525540401E-2</v>
      </c>
      <c r="F26" s="4">
        <v>0.16901809739771301</v>
      </c>
      <c r="G26" s="4">
        <v>0.26687068010165299</v>
      </c>
      <c r="H26" t="str">
        <f t="shared" si="0"/>
        <v>Increased in IBD</v>
      </c>
      <c r="K26" s="6"/>
    </row>
    <row r="27" spans="1:14" x14ac:dyDescent="0.35">
      <c r="A27" s="3" t="s">
        <v>51</v>
      </c>
      <c r="B27" s="2">
        <v>1.9147116324535599E-2</v>
      </c>
      <c r="C27" s="2">
        <v>2.7187184585820801E-2</v>
      </c>
      <c r="D27" s="2">
        <v>2.29621427818201E-2</v>
      </c>
      <c r="E27" s="2">
        <v>3.1760745388399701E-2</v>
      </c>
      <c r="F27" s="4">
        <v>1.7240225370905301E-2</v>
      </c>
      <c r="G27" s="4">
        <v>5.1720676112715802E-2</v>
      </c>
      <c r="H27" t="str">
        <f t="shared" si="0"/>
        <v>Increased in IBD</v>
      </c>
      <c r="K27" s="6"/>
    </row>
    <row r="28" spans="1:14" x14ac:dyDescent="0.35">
      <c r="A28" s="3" t="s">
        <v>44</v>
      </c>
      <c r="B28" s="2">
        <v>0</v>
      </c>
      <c r="C28" s="2">
        <v>1.37808296346515E-3</v>
      </c>
      <c r="D28" s="2">
        <v>0</v>
      </c>
      <c r="E28" s="2">
        <v>1.46620522451236E-3</v>
      </c>
      <c r="F28" s="4">
        <v>0.83352979012602402</v>
      </c>
      <c r="G28" s="4">
        <v>0.86227219668209398</v>
      </c>
      <c r="H28" t="str">
        <f t="shared" si="0"/>
        <v>Increased in IBD</v>
      </c>
      <c r="K28" s="6"/>
    </row>
    <row r="29" spans="1:14" x14ac:dyDescent="0.35">
      <c r="A29" s="3" t="s">
        <v>45</v>
      </c>
      <c r="B29" s="2">
        <v>0</v>
      </c>
      <c r="C29" s="2">
        <v>1.02789742494212E-2</v>
      </c>
      <c r="D29" s="2">
        <v>0</v>
      </c>
      <c r="E29" s="2">
        <v>1.44265644905348E-2</v>
      </c>
      <c r="F29" s="4">
        <v>0.31200221042820397</v>
      </c>
      <c r="G29" s="4">
        <v>0.40695940490635302</v>
      </c>
      <c r="H29" t="str">
        <f t="shared" si="0"/>
        <v>Increased in IBD</v>
      </c>
      <c r="K29" s="6"/>
    </row>
    <row r="30" spans="1:14" x14ac:dyDescent="0.35">
      <c r="A30" s="3" t="s">
        <v>52</v>
      </c>
      <c r="B30" s="2">
        <v>1.39919007506349E-2</v>
      </c>
      <c r="C30" s="2">
        <v>1.93212736933066E-2</v>
      </c>
      <c r="D30" s="2">
        <v>1.5296423035301701E-2</v>
      </c>
      <c r="E30" s="2">
        <v>1.7965594051765801E-2</v>
      </c>
      <c r="F30" s="4">
        <v>0.23436457817817399</v>
      </c>
      <c r="G30" s="4">
        <v>0.33480654025453499</v>
      </c>
      <c r="H30" t="str">
        <f t="shared" si="0"/>
        <v>Increased in IBD</v>
      </c>
      <c r="K30" s="6"/>
    </row>
    <row r="31" spans="1:14" x14ac:dyDescent="0.35">
      <c r="A31" s="3" t="s">
        <v>53</v>
      </c>
      <c r="B31" s="2">
        <v>6.8496364062866502E-3</v>
      </c>
      <c r="C31" s="2">
        <v>1.9143743734301201E-2</v>
      </c>
      <c r="D31" s="2">
        <v>9.1533180778032002E-3</v>
      </c>
      <c r="E31" s="2">
        <v>2.5214322582074698E-2</v>
      </c>
      <c r="F31" s="4">
        <v>3.7891154010484797E-2</v>
      </c>
      <c r="G31" s="4">
        <v>8.74411246395803E-2</v>
      </c>
      <c r="H31" t="str">
        <f t="shared" si="0"/>
        <v>Increased in IBD</v>
      </c>
      <c r="K31" s="6"/>
      <c r="M31" s="7"/>
      <c r="N31" s="7"/>
    </row>
    <row r="32" spans="1:14" x14ac:dyDescent="0.35">
      <c r="A32" s="3" t="s">
        <v>54</v>
      </c>
      <c r="B32" s="2">
        <v>3.4813118091913901E-3</v>
      </c>
      <c r="C32" s="2">
        <v>4.77087533840521E-3</v>
      </c>
      <c r="D32" s="2">
        <v>4.6296296296296302E-3</v>
      </c>
      <c r="E32" s="2">
        <v>5.5380091864567996E-3</v>
      </c>
      <c r="F32" s="4">
        <v>0.11999859959166299</v>
      </c>
      <c r="G32" s="4">
        <v>0.19999766598610499</v>
      </c>
      <c r="H32" t="str">
        <f t="shared" si="0"/>
        <v>Increased in IBD</v>
      </c>
      <c r="K32" s="6"/>
      <c r="M32" s="7"/>
      <c r="N32" s="7"/>
    </row>
    <row r="33" spans="1:14" x14ac:dyDescent="0.35">
      <c r="A33" s="3" t="s">
        <v>55</v>
      </c>
      <c r="B33" s="2">
        <v>4.0323236264897698E-3</v>
      </c>
      <c r="C33" s="2">
        <v>5.2685934144831399E-3</v>
      </c>
      <c r="D33" s="2">
        <v>4.739336492891E-3</v>
      </c>
      <c r="E33" s="2">
        <v>6.8548949955896102E-3</v>
      </c>
      <c r="F33" s="4">
        <v>6.0132986059930102E-2</v>
      </c>
      <c r="G33" s="4">
        <v>0.12026597211986</v>
      </c>
      <c r="H33" t="str">
        <f t="shared" si="0"/>
        <v>Increased in IBD</v>
      </c>
      <c r="K33" s="6"/>
      <c r="M33" s="7"/>
      <c r="N33" s="7"/>
    </row>
    <row r="34" spans="1:14" x14ac:dyDescent="0.35">
      <c r="K34" s="11"/>
    </row>
  </sheetData>
  <conditionalFormatting sqref="G4:G33">
    <cfRule type="cellIs" dxfId="6" priority="2" operator="lessThan">
      <formula>0.05</formula>
    </cfRule>
  </conditionalFormatting>
  <conditionalFormatting sqref="F4:F33">
    <cfRule type="cellIs" dxfId="5" priority="1" operator="lessThan">
      <formula>0.05</formula>
    </cfRule>
  </conditionalFormatting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Y54"/>
  <sheetViews>
    <sheetView zoomScale="84" zoomScaleNormal="84" workbookViewId="0">
      <selection activeCell="C5" sqref="C5"/>
    </sheetView>
  </sheetViews>
  <sheetFormatPr defaultRowHeight="14.5" x14ac:dyDescent="0.35"/>
  <cols>
    <col min="1" max="1" width="23.81640625" bestFit="1" customWidth="1"/>
    <col min="2" max="2" width="8.453125" style="8" customWidth="1"/>
    <col min="3" max="3" width="9.1796875" style="8" customWidth="1"/>
    <col min="4" max="4" width="13.54296875" style="8" bestFit="1" customWidth="1"/>
    <col min="5" max="5" width="8" style="8" customWidth="1"/>
    <col min="6" max="6" width="9.6328125" style="8" customWidth="1"/>
    <col min="7" max="7" width="13.54296875" style="8" bestFit="1" customWidth="1"/>
    <col min="9" max="9" width="26.81640625" customWidth="1"/>
    <col min="10" max="15" width="9.1796875" style="8"/>
    <col min="17" max="17" width="27.453125" customWidth="1"/>
    <col min="18" max="23" width="9.1796875" style="8"/>
    <col min="25" max="25" width="32.54296875" customWidth="1"/>
  </cols>
  <sheetData>
    <row r="1" spans="1:25" x14ac:dyDescent="0.35">
      <c r="A1" t="s">
        <v>1250</v>
      </c>
    </row>
    <row r="3" spans="1:25" x14ac:dyDescent="0.35">
      <c r="A3" s="120" t="s">
        <v>84</v>
      </c>
      <c r="B3" s="120"/>
      <c r="C3" s="120"/>
      <c r="D3" s="120"/>
      <c r="E3" s="120"/>
      <c r="F3" s="120"/>
      <c r="G3" s="120"/>
      <c r="I3" s="120" t="s">
        <v>85</v>
      </c>
      <c r="J3" s="120"/>
      <c r="K3" s="120"/>
      <c r="L3" s="120"/>
      <c r="M3" s="120"/>
      <c r="N3" s="120"/>
      <c r="O3" s="120"/>
      <c r="Q3" s="131" t="s">
        <v>86</v>
      </c>
      <c r="R3" s="131"/>
      <c r="S3" s="131"/>
      <c r="T3" s="131"/>
      <c r="U3" s="131"/>
      <c r="V3" s="131"/>
      <c r="W3" s="131"/>
      <c r="Y3" s="62" t="s">
        <v>89</v>
      </c>
    </row>
    <row r="4" spans="1:25" x14ac:dyDescent="0.35">
      <c r="A4" s="3"/>
      <c r="B4" s="131" t="s">
        <v>2</v>
      </c>
      <c r="C4" s="131"/>
      <c r="D4" s="131"/>
      <c r="E4" s="131" t="s">
        <v>3</v>
      </c>
      <c r="F4" s="131"/>
      <c r="G4" s="131"/>
      <c r="I4" s="3"/>
      <c r="J4" s="131" t="s">
        <v>2</v>
      </c>
      <c r="K4" s="131"/>
      <c r="L4" s="131"/>
      <c r="M4" s="131" t="s">
        <v>3</v>
      </c>
      <c r="N4" s="131"/>
      <c r="O4" s="131"/>
      <c r="Q4" s="3"/>
      <c r="R4" s="131" t="s">
        <v>2</v>
      </c>
      <c r="S4" s="131"/>
      <c r="T4" s="131"/>
      <c r="U4" s="131" t="s">
        <v>3</v>
      </c>
      <c r="V4" s="131"/>
      <c r="W4" s="131"/>
      <c r="Y4" s="71" t="s">
        <v>412</v>
      </c>
    </row>
    <row r="5" spans="1:25" x14ac:dyDescent="0.35">
      <c r="A5" s="3"/>
      <c r="B5" s="5" t="s">
        <v>4</v>
      </c>
      <c r="C5" s="5" t="s">
        <v>5</v>
      </c>
      <c r="D5" s="5" t="s">
        <v>411</v>
      </c>
      <c r="E5" s="5" t="s">
        <v>4</v>
      </c>
      <c r="F5" s="5" t="s">
        <v>5</v>
      </c>
      <c r="G5" s="5" t="s">
        <v>411</v>
      </c>
      <c r="I5" s="3"/>
      <c r="J5" s="75" t="s">
        <v>4</v>
      </c>
      <c r="K5" s="5" t="s">
        <v>5</v>
      </c>
      <c r="L5" s="5" t="s">
        <v>411</v>
      </c>
      <c r="M5" s="5" t="s">
        <v>4</v>
      </c>
      <c r="N5" s="5" t="s">
        <v>5</v>
      </c>
      <c r="O5" s="5" t="s">
        <v>411</v>
      </c>
      <c r="Q5" s="3"/>
      <c r="R5" s="5" t="s">
        <v>4</v>
      </c>
      <c r="S5" s="5" t="s">
        <v>5</v>
      </c>
      <c r="T5" s="5" t="s">
        <v>411</v>
      </c>
      <c r="U5" s="5" t="s">
        <v>4</v>
      </c>
      <c r="V5" s="5" t="s">
        <v>5</v>
      </c>
      <c r="W5" s="5" t="s">
        <v>411</v>
      </c>
    </row>
    <row r="6" spans="1:25" x14ac:dyDescent="0.35">
      <c r="A6" s="3" t="s">
        <v>7</v>
      </c>
      <c r="B6" s="2">
        <v>4.8790446604659303E-2</v>
      </c>
      <c r="C6" s="4">
        <v>0.13770638929136</v>
      </c>
      <c r="D6" s="4">
        <v>0.17136795111813699</v>
      </c>
      <c r="E6" s="2">
        <v>1.5779859583510102E-2</v>
      </c>
      <c r="F6" s="4">
        <v>0.63135121209352396</v>
      </c>
      <c r="G6" s="4">
        <v>0.67991668994687204</v>
      </c>
      <c r="I6" s="3" t="s">
        <v>7</v>
      </c>
      <c r="J6" s="76">
        <v>0.122849612248151</v>
      </c>
      <c r="K6" s="4">
        <v>4.2144665076574196E-3</v>
      </c>
      <c r="L6" s="4">
        <v>7.6132298202843699E-3</v>
      </c>
      <c r="M6" s="2">
        <v>5.1591658826322497E-3</v>
      </c>
      <c r="N6" s="4">
        <v>0.90470307380922599</v>
      </c>
      <c r="O6" s="4">
        <v>0.955912681760692</v>
      </c>
      <c r="Q6" s="3" t="s">
        <v>7</v>
      </c>
      <c r="R6" s="2">
        <v>-4.1014174324880198E-3</v>
      </c>
      <c r="S6" s="2">
        <v>0.935983491946209</v>
      </c>
      <c r="T6">
        <v>0.95626862902016496</v>
      </c>
      <c r="U6" s="2">
        <v>4.6096335765853702E-2</v>
      </c>
      <c r="V6" s="2">
        <v>0.36642383676086399</v>
      </c>
      <c r="W6">
        <v>0.48856511568115202</v>
      </c>
    </row>
    <row r="7" spans="1:25" x14ac:dyDescent="0.35">
      <c r="A7" s="3" t="s">
        <v>9</v>
      </c>
      <c r="B7" s="2">
        <v>-0.309124773459025</v>
      </c>
      <c r="C7" s="4">
        <v>5.6279118133351101E-22</v>
      </c>
      <c r="D7" s="4">
        <v>2.2511647253340501E-21</v>
      </c>
      <c r="E7" s="2">
        <v>-0.14525642428846799</v>
      </c>
      <c r="F7" s="4">
        <v>8.9884900394597207E-6</v>
      </c>
      <c r="G7" s="4">
        <v>1.7976980078919401E-5</v>
      </c>
      <c r="I7" s="3" t="s">
        <v>9</v>
      </c>
      <c r="J7" s="2" t="s">
        <v>400</v>
      </c>
      <c r="K7" s="4" t="s">
        <v>400</v>
      </c>
      <c r="L7" s="4" t="s">
        <v>400</v>
      </c>
      <c r="M7" s="2" t="s">
        <v>400</v>
      </c>
      <c r="N7" s="78" t="s">
        <v>400</v>
      </c>
      <c r="O7" s="4" t="s">
        <v>400</v>
      </c>
      <c r="Q7" s="3" t="s">
        <v>9</v>
      </c>
      <c r="R7" s="2" t="s">
        <v>400</v>
      </c>
      <c r="S7" s="2" t="s">
        <v>400</v>
      </c>
      <c r="T7" t="s">
        <v>400</v>
      </c>
      <c r="U7" s="2" t="s">
        <v>400</v>
      </c>
      <c r="V7" s="2" t="s">
        <v>400</v>
      </c>
      <c r="W7" t="s">
        <v>400</v>
      </c>
    </row>
    <row r="8" spans="1:25" x14ac:dyDescent="0.35">
      <c r="A8" s="3" t="s">
        <v>10</v>
      </c>
      <c r="B8" s="2">
        <v>-0.220108422819288</v>
      </c>
      <c r="C8" s="4">
        <v>1.36929674193329E-11</v>
      </c>
      <c r="D8" s="4">
        <v>4.0358219762244301E-11</v>
      </c>
      <c r="E8" s="2">
        <v>-0.21591983183706401</v>
      </c>
      <c r="F8" s="4">
        <v>3.3727264182237802E-11</v>
      </c>
      <c r="G8" s="4">
        <v>8.9939371152634101E-11</v>
      </c>
      <c r="I8" s="3" t="s">
        <v>10</v>
      </c>
      <c r="J8" s="76">
        <v>-0.24294920280673801</v>
      </c>
      <c r="K8" s="4">
        <v>1.18089511184441E-8</v>
      </c>
      <c r="L8" s="4">
        <v>3.6738959035159298E-8</v>
      </c>
      <c r="M8" s="76">
        <v>-0.26563546113334302</v>
      </c>
      <c r="N8" s="77">
        <v>4.0007714183741098E-10</v>
      </c>
      <c r="O8" s="4">
        <v>1.7234092263765399E-9</v>
      </c>
      <c r="Q8" s="3" t="s">
        <v>10</v>
      </c>
      <c r="R8" s="2">
        <v>-8.3168898054911594E-2</v>
      </c>
      <c r="S8" s="2">
        <v>0.10277687154142701</v>
      </c>
      <c r="T8">
        <v>0.17985952519749701</v>
      </c>
      <c r="U8" s="2">
        <v>-7.7103753034541894E-2</v>
      </c>
      <c r="V8" s="2">
        <v>0.130486208099657</v>
      </c>
      <c r="W8">
        <v>0.22835086417440101</v>
      </c>
    </row>
    <row r="9" spans="1:25" x14ac:dyDescent="0.35">
      <c r="A9" s="3" t="s">
        <v>11</v>
      </c>
      <c r="B9" s="2">
        <v>9.1259154078146304E-2</v>
      </c>
      <c r="C9" s="4">
        <v>6.2650587509245096E-3</v>
      </c>
      <c r="D9" s="4">
        <v>1.0963852814117899E-2</v>
      </c>
      <c r="E9" s="2">
        <v>2.8268852118236602E-2</v>
      </c>
      <c r="F9" s="4">
        <v>0.39801786934068001</v>
      </c>
      <c r="G9" s="4">
        <v>0.47423405708676702</v>
      </c>
      <c r="I9" s="3" t="s">
        <v>11</v>
      </c>
      <c r="J9" s="76">
        <v>-0.17582313913766501</v>
      </c>
      <c r="K9" s="4">
        <v>6.5506538945125106E-5</v>
      </c>
      <c r="L9" s="4">
        <v>1.59494181779435E-4</v>
      </c>
      <c r="M9" s="76">
        <v>-0.111066410662926</v>
      </c>
      <c r="N9" s="77">
        <v>1.20783261087705E-2</v>
      </c>
      <c r="O9" s="4">
        <v>1.8280709786247299E-2</v>
      </c>
      <c r="Q9" s="3" t="s">
        <v>11</v>
      </c>
      <c r="R9" s="2">
        <v>0.113982212950014</v>
      </c>
      <c r="S9" s="2">
        <v>2.5127599810754998E-2</v>
      </c>
      <c r="T9">
        <v>5.0255199621509997E-2</v>
      </c>
      <c r="U9" s="2">
        <v>4.8116077947031897E-2</v>
      </c>
      <c r="V9" s="2">
        <v>0.34577746204305598</v>
      </c>
      <c r="W9">
        <v>0.47531271102164102</v>
      </c>
    </row>
    <row r="10" spans="1:25" x14ac:dyDescent="0.35">
      <c r="A10" s="3" t="s">
        <v>48</v>
      </c>
      <c r="B10" s="2">
        <v>-2.8298235984665601E-3</v>
      </c>
      <c r="C10" s="4">
        <v>0.94180458400894795</v>
      </c>
      <c r="D10" s="4">
        <v>0.94180458400894795</v>
      </c>
      <c r="E10" s="2">
        <v>8.2373368296130497E-2</v>
      </c>
      <c r="F10" s="4">
        <v>3.32850330452584E-2</v>
      </c>
      <c r="G10" s="4">
        <v>4.5462484159377398E-2</v>
      </c>
      <c r="I10" s="3" t="s">
        <v>48</v>
      </c>
      <c r="J10" s="76">
        <v>-0.19641730294561899</v>
      </c>
      <c r="K10" s="4">
        <v>2.3671095799360499E-4</v>
      </c>
      <c r="L10" s="4">
        <v>5.3023254590567597E-4</v>
      </c>
      <c r="M10" s="2">
        <v>7.7882027338791199E-3</v>
      </c>
      <c r="N10" s="78">
        <v>0.88522655182746102</v>
      </c>
      <c r="O10" s="4">
        <v>0.95332090196803498</v>
      </c>
      <c r="Q10" s="3" t="s">
        <v>48</v>
      </c>
      <c r="R10" s="2">
        <v>1.3745966862833799E-2</v>
      </c>
      <c r="S10" s="2">
        <v>0.80590292877879499</v>
      </c>
      <c r="T10">
        <v>0.90261128023225101</v>
      </c>
      <c r="U10" s="2">
        <v>6.9046079467807206E-2</v>
      </c>
      <c r="V10" s="2">
        <v>0.21659078176531901</v>
      </c>
      <c r="W10">
        <v>0.34654525082450999</v>
      </c>
    </row>
    <row r="11" spans="1:25" x14ac:dyDescent="0.35">
      <c r="A11" s="3" t="s">
        <v>12</v>
      </c>
      <c r="B11" s="2">
        <v>-0.112902043081791</v>
      </c>
      <c r="C11" s="4">
        <v>7.00391412675803E-4</v>
      </c>
      <c r="D11" s="4">
        <v>1.3524799693049999E-3</v>
      </c>
      <c r="E11" s="2">
        <v>-0.12563861236634899</v>
      </c>
      <c r="F11" s="4">
        <v>1.6020647606251E-4</v>
      </c>
      <c r="G11" s="4">
        <v>2.99052088650018E-4</v>
      </c>
      <c r="I11" s="3" t="s">
        <v>12</v>
      </c>
      <c r="J11" s="2">
        <v>-0.142593090198078</v>
      </c>
      <c r="K11" s="4">
        <v>1.13725461874345E-3</v>
      </c>
      <c r="L11" s="4">
        <v>2.2745092374869E-3</v>
      </c>
      <c r="M11" s="76">
        <v>-0.15734599711913999</v>
      </c>
      <c r="N11" s="77">
        <v>3.2451671615492698E-4</v>
      </c>
      <c r="O11" s="4">
        <v>6.2665296912675595E-4</v>
      </c>
      <c r="Q11" s="3" t="s">
        <v>12</v>
      </c>
      <c r="R11" s="2">
        <v>-0.117101473268977</v>
      </c>
      <c r="S11" s="2">
        <v>2.2426384104007199E-2</v>
      </c>
      <c r="T11">
        <v>4.7037474367048901E-2</v>
      </c>
      <c r="U11" s="2">
        <v>-8.6611934325440801E-2</v>
      </c>
      <c r="V11" s="2">
        <v>9.1798750951518196E-2</v>
      </c>
      <c r="W11">
        <v>0.17135766844283401</v>
      </c>
    </row>
    <row r="12" spans="1:25" x14ac:dyDescent="0.35">
      <c r="A12" s="3" t="s">
        <v>23</v>
      </c>
      <c r="B12" s="2">
        <v>-0.114329701645311</v>
      </c>
      <c r="C12" s="4">
        <v>4.9760738497303496E-4</v>
      </c>
      <c r="D12" s="4">
        <v>9.95214769946071E-4</v>
      </c>
      <c r="E12" s="2">
        <v>-0.17532392952391099</v>
      </c>
      <c r="F12" s="4">
        <v>8.1502698839818094E-8</v>
      </c>
      <c r="G12" s="4">
        <v>1.9844135369694801E-7</v>
      </c>
      <c r="I12" s="3" t="s">
        <v>23</v>
      </c>
      <c r="J12" s="76">
        <v>-0.10907468209538899</v>
      </c>
      <c r="K12" s="4">
        <v>1.76430723464946E-2</v>
      </c>
      <c r="L12" s="4">
        <v>2.6275855742403299E-2</v>
      </c>
      <c r="M12" s="2">
        <v>-5.9774377034400999E-2</v>
      </c>
      <c r="N12" s="78">
        <v>0.19438092273142099</v>
      </c>
      <c r="O12" s="4">
        <v>0.23160280155233201</v>
      </c>
      <c r="Q12" s="3" t="s">
        <v>23</v>
      </c>
      <c r="R12" s="2">
        <v>4.8670475234584003E-2</v>
      </c>
      <c r="S12" s="2">
        <v>0.343409612132345</v>
      </c>
      <c r="T12">
        <v>0.46904727510759398</v>
      </c>
      <c r="U12" s="2">
        <v>-0.106223505714525</v>
      </c>
      <c r="V12" s="2">
        <v>3.8223115024646197E-2</v>
      </c>
      <c r="W12">
        <v>7.6446230049292505E-2</v>
      </c>
    </row>
    <row r="13" spans="1:25" x14ac:dyDescent="0.35">
      <c r="A13" s="3" t="s">
        <v>14</v>
      </c>
      <c r="B13" s="2">
        <v>0.10064769059223901</v>
      </c>
      <c r="C13" s="4">
        <v>6.5334588275917302E-3</v>
      </c>
      <c r="D13" s="4">
        <v>1.1087081646822299E-2</v>
      </c>
      <c r="E13" s="2">
        <v>2.87425141373421E-2</v>
      </c>
      <c r="F13" s="4">
        <v>0.43841278542810003</v>
      </c>
      <c r="G13" s="4">
        <v>0.49102231967947202</v>
      </c>
      <c r="I13" s="3" t="s">
        <v>14</v>
      </c>
      <c r="J13" s="76">
        <v>-0.34265152809635502</v>
      </c>
      <c r="K13" s="4">
        <v>2.3839368360012598E-16</v>
      </c>
      <c r="L13" s="4">
        <v>1.66875578520088E-15</v>
      </c>
      <c r="M13" s="2">
        <v>-0.251173391278527</v>
      </c>
      <c r="N13" s="77">
        <v>3.1447714588005E-9</v>
      </c>
      <c r="O13" s="4">
        <v>1.03592471584016E-8</v>
      </c>
      <c r="Q13" s="3" t="s">
        <v>14</v>
      </c>
      <c r="R13" s="2">
        <v>5.8668892048396898E-2</v>
      </c>
      <c r="S13" s="2">
        <v>0.25204070314236399</v>
      </c>
      <c r="T13">
        <v>0.37142840463085203</v>
      </c>
      <c r="U13" s="2">
        <v>-0.116808204474141</v>
      </c>
      <c r="V13" s="2">
        <v>2.2234293853396699E-2</v>
      </c>
      <c r="W13">
        <v>4.7889248299623703E-2</v>
      </c>
    </row>
    <row r="14" spans="1:25" x14ac:dyDescent="0.35">
      <c r="A14" s="3" t="s">
        <v>8</v>
      </c>
      <c r="B14" s="2">
        <v>-8.2018001199329199E-2</v>
      </c>
      <c r="C14" s="4">
        <v>1.2489066605376201E-2</v>
      </c>
      <c r="D14" s="4">
        <v>1.9982506568601899E-2</v>
      </c>
      <c r="E14" s="2">
        <v>-9.2077075882443696E-2</v>
      </c>
      <c r="F14" s="4">
        <v>5.0219859064616701E-3</v>
      </c>
      <c r="G14" s="4">
        <v>7.4008213358382497E-3</v>
      </c>
      <c r="I14" s="3" t="s">
        <v>8</v>
      </c>
      <c r="J14" s="76">
        <v>4.5894040568415603E-2</v>
      </c>
      <c r="K14" s="4">
        <v>0.35752809772451399</v>
      </c>
      <c r="L14" s="4">
        <v>0.40860354025658702</v>
      </c>
      <c r="M14" s="2">
        <v>-1.9803024087170301E-2</v>
      </c>
      <c r="N14" s="78">
        <v>0.69148436552594195</v>
      </c>
      <c r="O14" s="4">
        <v>0.764075754867376</v>
      </c>
      <c r="Q14" s="3" t="s">
        <v>8</v>
      </c>
      <c r="R14" s="2">
        <v>-6.4485940914209602E-2</v>
      </c>
      <c r="S14" s="2">
        <v>0.246348362976654</v>
      </c>
      <c r="T14">
        <v>0.37142840463085203</v>
      </c>
      <c r="U14" s="2">
        <v>-6.5702838167746802E-2</v>
      </c>
      <c r="V14" s="2">
        <v>0.237528167721265</v>
      </c>
      <c r="W14">
        <v>0.35853860223272099</v>
      </c>
    </row>
    <row r="15" spans="1:25" x14ac:dyDescent="0.35">
      <c r="A15" s="3" t="s">
        <v>371</v>
      </c>
      <c r="B15" s="2">
        <v>-5.6607351017596397E-2</v>
      </c>
      <c r="C15" s="4">
        <v>9.01926289111777E-2</v>
      </c>
      <c r="D15" s="4">
        <v>0.12626968047564899</v>
      </c>
      <c r="E15" s="2">
        <v>-0.155711782179148</v>
      </c>
      <c r="F15" s="4">
        <v>2.7904979026335099E-6</v>
      </c>
      <c r="G15" s="4">
        <v>6.0103031749029402E-6</v>
      </c>
      <c r="I15" s="3" t="s">
        <v>371</v>
      </c>
      <c r="J15" s="76">
        <v>-0.18515210130101301</v>
      </c>
      <c r="K15" s="4">
        <v>1.46360415705696E-5</v>
      </c>
      <c r="L15" s="4">
        <v>3.72553785432679E-5</v>
      </c>
      <c r="M15" s="76">
        <v>-0.16916828730279801</v>
      </c>
      <c r="N15" s="77">
        <v>7.6795234531773206E-5</v>
      </c>
      <c r="O15" s="4">
        <v>1.5927900495478901E-4</v>
      </c>
      <c r="Q15" s="3" t="s">
        <v>371</v>
      </c>
      <c r="R15" s="2">
        <v>5.69423100474803E-2</v>
      </c>
      <c r="S15" s="2">
        <v>0.26441514886333001</v>
      </c>
      <c r="T15">
        <v>0.37967303426529397</v>
      </c>
      <c r="U15" s="2">
        <v>4.5216269058293797E-2</v>
      </c>
      <c r="V15" s="2">
        <v>0.375654806607921</v>
      </c>
      <c r="W15">
        <v>0.48922486441961799</v>
      </c>
    </row>
    <row r="16" spans="1:25" x14ac:dyDescent="0.35">
      <c r="A16" s="3" t="s">
        <v>18</v>
      </c>
      <c r="B16" s="2">
        <v>-9.4495287428711994E-2</v>
      </c>
      <c r="C16" s="4">
        <v>4.6182128859492202E-3</v>
      </c>
      <c r="D16" s="4">
        <v>8.3425781165534299E-3</v>
      </c>
      <c r="E16" s="2">
        <v>-4.8123554230325501E-2</v>
      </c>
      <c r="F16" s="4">
        <v>0.14983257987742099</v>
      </c>
      <c r="G16" s="4">
        <v>0.18645832162523601</v>
      </c>
      <c r="I16" s="3" t="s">
        <v>18</v>
      </c>
      <c r="J16" s="76">
        <v>-0.11625609596106801</v>
      </c>
      <c r="K16" s="4">
        <v>8.4614600765137906E-3</v>
      </c>
      <c r="L16" s="4">
        <v>1.39365224789639E-2</v>
      </c>
      <c r="M16" s="76">
        <v>-0.25046107925890099</v>
      </c>
      <c r="N16" s="77">
        <v>9.1780964383345097E-9</v>
      </c>
      <c r="O16" s="4">
        <v>2.56986700273366E-8</v>
      </c>
      <c r="Q16" s="3" t="s">
        <v>18</v>
      </c>
      <c r="R16" s="2">
        <v>4.4626324198904103E-2</v>
      </c>
      <c r="S16" s="2">
        <v>0.38254339539500798</v>
      </c>
      <c r="T16">
        <v>0.49819604981675503</v>
      </c>
      <c r="U16" s="2">
        <v>-4.9147934139762202E-5</v>
      </c>
      <c r="V16" s="2">
        <v>0.99923306039090598</v>
      </c>
      <c r="W16">
        <v>1</v>
      </c>
    </row>
    <row r="17" spans="1:23" x14ac:dyDescent="0.35">
      <c r="A17" s="3" t="s">
        <v>19</v>
      </c>
      <c r="B17" s="2">
        <v>-1.2645611235747501E-2</v>
      </c>
      <c r="C17" s="4">
        <v>0.70526528856814596</v>
      </c>
      <c r="D17" s="4">
        <v>0.73138622518178098</v>
      </c>
      <c r="E17" s="2">
        <v>-8.1483150012267996E-2</v>
      </c>
      <c r="F17" s="4">
        <v>1.46436501905578E-2</v>
      </c>
      <c r="G17" s="4">
        <v>2.10267797608009E-2</v>
      </c>
      <c r="I17" s="3" t="s">
        <v>19</v>
      </c>
      <c r="J17" s="76">
        <v>9.9989891673219894E-3</v>
      </c>
      <c r="K17" s="4">
        <v>0.82143168798292399</v>
      </c>
      <c r="L17" s="4">
        <v>0.836366809582614</v>
      </c>
      <c r="M17" s="2">
        <v>-9.0242977863057294E-2</v>
      </c>
      <c r="N17" s="78">
        <v>4.1236827295554397E-2</v>
      </c>
      <c r="O17" s="4">
        <v>5.6323471428074298E-2</v>
      </c>
      <c r="Q17" s="3" t="s">
        <v>19</v>
      </c>
      <c r="R17" s="2">
        <v>-2.3963656398006301E-2</v>
      </c>
      <c r="S17" s="2">
        <v>0.63925599243725695</v>
      </c>
      <c r="T17">
        <v>0.77822468644535603</v>
      </c>
      <c r="U17" s="2">
        <v>-3.4012931661686403E-2</v>
      </c>
      <c r="V17" s="2">
        <v>0.50579187338144105</v>
      </c>
      <c r="W17">
        <v>0.60264563636937596</v>
      </c>
    </row>
    <row r="18" spans="1:23" x14ac:dyDescent="0.35">
      <c r="A18" s="3" t="s">
        <v>20</v>
      </c>
      <c r="B18" s="2">
        <v>-4.8368529336751898E-2</v>
      </c>
      <c r="C18" s="4">
        <v>0.14776738606793699</v>
      </c>
      <c r="D18" s="4">
        <v>0.17989073086531501</v>
      </c>
      <c r="E18" s="2">
        <v>-9.7328616226543194E-2</v>
      </c>
      <c r="F18" s="4">
        <v>3.5245024720555202E-3</v>
      </c>
      <c r="G18" s="4">
        <v>5.3343821198678096E-3</v>
      </c>
      <c r="I18" s="3" t="s">
        <v>20</v>
      </c>
      <c r="J18" s="76">
        <v>-8.2662779771874598E-2</v>
      </c>
      <c r="K18" s="4">
        <v>6.1612610090569501E-2</v>
      </c>
      <c r="L18" s="4">
        <v>8.0239678257485805E-2</v>
      </c>
      <c r="M18" s="76">
        <v>-0.14287350791927</v>
      </c>
      <c r="N18" s="77">
        <v>1.1886000985888E-3</v>
      </c>
      <c r="O18" s="4">
        <v>2.0800501725304001E-3</v>
      </c>
      <c r="Q18" s="3" t="s">
        <v>20</v>
      </c>
      <c r="R18" s="2">
        <v>1.3466673753363899E-2</v>
      </c>
      <c r="S18" s="2">
        <v>0.79225155963359795</v>
      </c>
      <c r="T18">
        <v>0.90261128023225101</v>
      </c>
      <c r="U18" s="2">
        <v>-1.2306864530586201E-2</v>
      </c>
      <c r="V18" s="2">
        <v>0.80978605630915301</v>
      </c>
      <c r="W18">
        <v>0.87207729140985701</v>
      </c>
    </row>
    <row r="19" spans="1:23" x14ac:dyDescent="0.35">
      <c r="A19" s="3" t="s">
        <v>21</v>
      </c>
      <c r="B19" s="2">
        <v>-6.8184973106642593E-2</v>
      </c>
      <c r="C19" s="4">
        <v>4.11846779698768E-2</v>
      </c>
      <c r="D19" s="4">
        <v>6.2333566657110803E-2</v>
      </c>
      <c r="E19" s="2">
        <v>-0.10036054685069901</v>
      </c>
      <c r="F19" s="4">
        <v>2.6193380576916901E-3</v>
      </c>
      <c r="G19" s="4">
        <v>4.1909408923066997E-3</v>
      </c>
      <c r="I19" s="3" t="s">
        <v>21</v>
      </c>
      <c r="J19" s="76">
        <v>-0.120576551590037</v>
      </c>
      <c r="K19" s="4">
        <v>6.3019934735880998E-3</v>
      </c>
      <c r="L19" s="4">
        <v>1.06942919551798E-2</v>
      </c>
      <c r="M19" s="76">
        <v>-0.17866008589948701</v>
      </c>
      <c r="N19" s="77">
        <v>4.7931614217192101E-5</v>
      </c>
      <c r="O19" s="4">
        <v>1.03237322929337E-4</v>
      </c>
      <c r="Q19" s="3" t="s">
        <v>21</v>
      </c>
      <c r="R19" s="2">
        <v>-0.110038087262915</v>
      </c>
      <c r="S19" s="2">
        <v>3.0877976661103101E-2</v>
      </c>
      <c r="T19">
        <v>5.9626437690405903E-2</v>
      </c>
      <c r="U19" s="2">
        <v>-5.9606199390101498E-2</v>
      </c>
      <c r="V19" s="2">
        <v>0.24329405151506001</v>
      </c>
      <c r="W19">
        <v>0.35853860223272099</v>
      </c>
    </row>
    <row r="20" spans="1:23" x14ac:dyDescent="0.35">
      <c r="A20" s="3" t="s">
        <v>22</v>
      </c>
      <c r="B20" s="2">
        <v>0.19452068318768401</v>
      </c>
      <c r="C20" s="4">
        <v>4.2550887874333696E-9</v>
      </c>
      <c r="D20" s="4">
        <v>1.13469034331557E-8</v>
      </c>
      <c r="E20" s="2">
        <v>6.2093863318522402E-2</v>
      </c>
      <c r="F20" s="4">
        <v>6.3039982083817794E-2</v>
      </c>
      <c r="G20" s="4">
        <v>8.0232704470313498E-2</v>
      </c>
      <c r="I20" s="3" t="s">
        <v>22</v>
      </c>
      <c r="J20" s="2">
        <v>3.0927765004561101E-2</v>
      </c>
      <c r="K20" s="4">
        <v>0.48500708640733098</v>
      </c>
      <c r="L20" s="4">
        <v>0.54320793677621104</v>
      </c>
      <c r="M20" s="2">
        <v>-1.73175170222583E-2</v>
      </c>
      <c r="N20" s="78">
        <v>0.69585470532564597</v>
      </c>
      <c r="O20" s="4">
        <v>0.764075754867376</v>
      </c>
      <c r="Q20" s="3" t="s">
        <v>22</v>
      </c>
      <c r="R20" s="2">
        <v>0.14491234390641899</v>
      </c>
      <c r="S20" s="2">
        <v>4.3830169656278199E-3</v>
      </c>
      <c r="T20">
        <v>1.0671693481528599E-2</v>
      </c>
      <c r="U20" s="2">
        <v>3.6168754031015903E-2</v>
      </c>
      <c r="V20" s="2">
        <v>0.47918987597271501</v>
      </c>
      <c r="W20">
        <v>0.58936235287703997</v>
      </c>
    </row>
    <row r="21" spans="1:23" x14ac:dyDescent="0.35">
      <c r="A21" s="3" t="s">
        <v>57</v>
      </c>
      <c r="B21" s="2">
        <v>9.7609357134999603E-2</v>
      </c>
      <c r="C21" s="4">
        <v>2.93010529360853E-3</v>
      </c>
      <c r="D21" s="4">
        <v>5.4695298814025801E-3</v>
      </c>
      <c r="E21" s="2">
        <v>0.16107879293608299</v>
      </c>
      <c r="F21" s="4">
        <v>8.2261996621522702E-7</v>
      </c>
      <c r="G21" s="4">
        <v>1.8426687243221099E-6</v>
      </c>
      <c r="I21" s="3" t="s">
        <v>57</v>
      </c>
      <c r="J21" s="76">
        <v>0.24968473286332399</v>
      </c>
      <c r="K21" s="4">
        <v>3.9187076803484101E-9</v>
      </c>
      <c r="L21" s="4">
        <v>1.3715476881219401E-8</v>
      </c>
      <c r="M21" s="76">
        <v>0.23039051101424099</v>
      </c>
      <c r="N21" s="77">
        <v>5.9791104716698204E-8</v>
      </c>
      <c r="O21" s="4">
        <v>1.59442945911195E-7</v>
      </c>
      <c r="Q21" s="3" t="s">
        <v>57</v>
      </c>
      <c r="R21" s="2">
        <v>4.0181145345737097E-3</v>
      </c>
      <c r="S21" s="2">
        <v>0.93728101720198098</v>
      </c>
      <c r="T21">
        <v>0.95626862902016496</v>
      </c>
      <c r="U21" s="2">
        <v>9.0555667734953202E-2</v>
      </c>
      <c r="V21" s="2">
        <v>7.5565096624639103E-2</v>
      </c>
      <c r="W21">
        <v>0.14591880727516501</v>
      </c>
    </row>
    <row r="22" spans="1:23" x14ac:dyDescent="0.35">
      <c r="A22" s="28"/>
      <c r="B22" s="2"/>
      <c r="C22" s="4"/>
      <c r="D22" s="4"/>
      <c r="E22" s="2"/>
      <c r="F22" s="4"/>
      <c r="G22" s="4"/>
      <c r="I22" s="28"/>
      <c r="J22" s="2"/>
      <c r="K22" s="4"/>
      <c r="L22" s="4"/>
      <c r="M22" s="2"/>
      <c r="N22" s="78"/>
      <c r="O22" s="4"/>
      <c r="Q22" s="28"/>
      <c r="R22" s="2"/>
      <c r="S22" s="4"/>
      <c r="T22" s="4"/>
      <c r="U22" s="2"/>
      <c r="V22" s="4"/>
      <c r="W22" s="4"/>
    </row>
    <row r="23" spans="1:23" x14ac:dyDescent="0.35">
      <c r="A23" s="3"/>
      <c r="B23" s="131" t="s">
        <v>2</v>
      </c>
      <c r="C23" s="131"/>
      <c r="D23" s="131"/>
      <c r="E23" s="131" t="s">
        <v>3</v>
      </c>
      <c r="F23" s="131"/>
      <c r="G23" s="131"/>
      <c r="I23" s="3"/>
      <c r="J23" s="131" t="s">
        <v>2</v>
      </c>
      <c r="K23" s="131"/>
      <c r="L23" s="131"/>
      <c r="M23" s="131" t="s">
        <v>3</v>
      </c>
      <c r="N23" s="131"/>
      <c r="O23" s="131"/>
      <c r="Q23" s="3"/>
      <c r="R23" s="131" t="s">
        <v>2</v>
      </c>
      <c r="S23" s="131"/>
      <c r="T23" s="131"/>
      <c r="U23" s="131" t="s">
        <v>3</v>
      </c>
      <c r="V23" s="131"/>
      <c r="W23" s="131"/>
    </row>
    <row r="24" spans="1:23" x14ac:dyDescent="0.35">
      <c r="A24" s="3"/>
      <c r="B24" s="5" t="s">
        <v>4</v>
      </c>
      <c r="C24" s="5" t="s">
        <v>5</v>
      </c>
      <c r="D24" s="5" t="s">
        <v>411</v>
      </c>
      <c r="E24" s="5" t="s">
        <v>4</v>
      </c>
      <c r="F24" s="5" t="s">
        <v>5</v>
      </c>
      <c r="G24" s="5" t="s">
        <v>411</v>
      </c>
      <c r="I24" s="3"/>
      <c r="J24" s="5" t="s">
        <v>4</v>
      </c>
      <c r="K24" s="5" t="s">
        <v>5</v>
      </c>
      <c r="L24" s="5" t="s">
        <v>411</v>
      </c>
      <c r="M24" s="5" t="s">
        <v>4</v>
      </c>
      <c r="N24" s="5" t="s">
        <v>5</v>
      </c>
      <c r="O24" s="5" t="s">
        <v>411</v>
      </c>
      <c r="Q24" s="3"/>
      <c r="R24" s="5" t="s">
        <v>4</v>
      </c>
      <c r="S24" s="5" t="s">
        <v>5</v>
      </c>
      <c r="T24" s="5" t="s">
        <v>411</v>
      </c>
      <c r="U24" s="5" t="s">
        <v>4</v>
      </c>
      <c r="V24" s="5" t="s">
        <v>5</v>
      </c>
      <c r="W24" s="5" t="s">
        <v>411</v>
      </c>
    </row>
    <row r="25" spans="1:23" x14ac:dyDescent="0.35">
      <c r="A25" s="3" t="s">
        <v>25</v>
      </c>
      <c r="B25" s="2">
        <v>0.187728513330466</v>
      </c>
      <c r="C25" s="4">
        <v>8.4475839488598402E-9</v>
      </c>
      <c r="D25" s="4">
        <v>2.1502940960734099E-8</v>
      </c>
      <c r="E25" s="2">
        <v>0.262714223176159</v>
      </c>
      <c r="F25" s="4">
        <v>4.24954595331316E-16</v>
      </c>
      <c r="G25" s="4">
        <v>1.48734108365961E-15</v>
      </c>
      <c r="I25" s="3" t="s">
        <v>25</v>
      </c>
      <c r="J25" s="2">
        <v>0.16050443650069801</v>
      </c>
      <c r="K25" s="4">
        <v>1.77586789750191E-4</v>
      </c>
      <c r="L25" s="4">
        <v>4.14369176083779E-4</v>
      </c>
      <c r="M25" s="2">
        <v>0.26348891149602999</v>
      </c>
      <c r="N25" s="4">
        <v>4.8232171845109795E-10</v>
      </c>
      <c r="O25" s="4">
        <v>1.9292868738043901E-9</v>
      </c>
      <c r="Q25" s="3" t="s">
        <v>25</v>
      </c>
      <c r="R25">
        <v>0.24530825027394301</v>
      </c>
      <c r="S25" s="7">
        <v>1.0681223035946399E-6</v>
      </c>
      <c r="T25" s="7">
        <v>3.1481499474368399E-6</v>
      </c>
      <c r="U25">
        <v>0.28849619587784298</v>
      </c>
      <c r="V25" s="7">
        <v>7.7933669078318108E-9</v>
      </c>
      <c r="W25" s="7">
        <v>2.9095236455905401E-8</v>
      </c>
    </row>
    <row r="26" spans="1:23" x14ac:dyDescent="0.35">
      <c r="A26" s="3" t="s">
        <v>26</v>
      </c>
      <c r="B26" s="2">
        <v>0.25088098122552899</v>
      </c>
      <c r="C26" s="4">
        <v>9.0098907973726893E-15</v>
      </c>
      <c r="D26" s="4">
        <v>2.9679640273698303E-14</v>
      </c>
      <c r="E26" s="2">
        <v>0.27914320029682899</v>
      </c>
      <c r="F26" s="4">
        <v>4.7078638315984098E-18</v>
      </c>
      <c r="G26" s="4">
        <v>1.7576024971300699E-17</v>
      </c>
      <c r="I26" s="3" t="s">
        <v>26</v>
      </c>
      <c r="J26" s="2">
        <v>0.145862997982422</v>
      </c>
      <c r="K26" s="4">
        <v>6.6636418478548804E-4</v>
      </c>
      <c r="L26" s="4">
        <v>1.4352459364610499E-3</v>
      </c>
      <c r="M26" s="2">
        <v>0.26111382164980101</v>
      </c>
      <c r="N26" s="4">
        <v>6.9773065190109196E-10</v>
      </c>
      <c r="O26" s="4">
        <v>2.6048611004307398E-9</v>
      </c>
      <c r="Q26" s="3" t="s">
        <v>26</v>
      </c>
      <c r="R26">
        <v>0.51291702917550797</v>
      </c>
      <c r="S26" s="7">
        <v>2.75813173963593E-27</v>
      </c>
      <c r="T26" s="7">
        <v>3.0891075483922398E-26</v>
      </c>
      <c r="U26">
        <v>0.37510628456950701</v>
      </c>
      <c r="V26" s="7">
        <v>2.42137956740153E-14</v>
      </c>
      <c r="W26" s="7">
        <v>1.50663617527206E-13</v>
      </c>
    </row>
    <row r="27" spans="1:23" x14ac:dyDescent="0.35">
      <c r="A27" s="3" t="s">
        <v>27</v>
      </c>
      <c r="B27" s="2">
        <v>0.130834216124427</v>
      </c>
      <c r="C27" s="4">
        <v>6.4618624962581994E-5</v>
      </c>
      <c r="D27" s="4">
        <v>1.3402381473720699E-4</v>
      </c>
      <c r="E27" s="2">
        <v>0.109997634233915</v>
      </c>
      <c r="F27" s="4">
        <v>7.9443065978725602E-4</v>
      </c>
      <c r="G27" s="4">
        <v>1.3481247560026199E-3</v>
      </c>
      <c r="I27" s="3" t="s">
        <v>27</v>
      </c>
      <c r="J27" s="2">
        <v>0.12662685686744601</v>
      </c>
      <c r="K27" s="4">
        <v>3.1742697852994899E-3</v>
      </c>
      <c r="L27" s="4">
        <v>6.1296244129921103E-3</v>
      </c>
      <c r="M27" s="2">
        <v>0.13103285941936901</v>
      </c>
      <c r="N27" s="4">
        <v>2.2590702318367501E-3</v>
      </c>
      <c r="O27" s="4">
        <v>3.8335737267532698E-3</v>
      </c>
      <c r="Q27" s="3" t="s">
        <v>27</v>
      </c>
      <c r="R27">
        <v>0.35716340440651101</v>
      </c>
      <c r="S27" s="7">
        <v>4.6765686603210701E-13</v>
      </c>
      <c r="T27" s="7">
        <v>1.8706274641284301E-12</v>
      </c>
      <c r="U27">
        <v>0.182388221202122</v>
      </c>
      <c r="V27">
        <v>3.1578257727157399E-4</v>
      </c>
      <c r="W27">
        <v>7.6886192726991897E-4</v>
      </c>
    </row>
    <row r="28" spans="1:23" x14ac:dyDescent="0.35">
      <c r="A28" s="3" t="s">
        <v>28</v>
      </c>
      <c r="B28" s="2">
        <v>5.9665666991072903E-2</v>
      </c>
      <c r="C28" s="4">
        <v>6.9402912623636806E-2</v>
      </c>
      <c r="D28" s="4">
        <v>0.102277976497991</v>
      </c>
      <c r="E28" s="2">
        <v>-1.8104602923642299E-2</v>
      </c>
      <c r="F28" s="4">
        <v>0.58195842704193601</v>
      </c>
      <c r="G28" s="4">
        <v>0.63901317479114494</v>
      </c>
      <c r="I28" s="3" t="s">
        <v>28</v>
      </c>
      <c r="J28" s="2">
        <v>0.13978142429562501</v>
      </c>
      <c r="K28" s="4">
        <v>1.1151834880401099E-3</v>
      </c>
      <c r="L28" s="4">
        <v>2.2745092374869E-3</v>
      </c>
      <c r="M28" s="2">
        <v>3.63923390315938E-2</v>
      </c>
      <c r="N28" s="4">
        <v>0.398230217494358</v>
      </c>
      <c r="O28" s="4">
        <v>0.45512024856498001</v>
      </c>
      <c r="Q28" s="3" t="s">
        <v>28</v>
      </c>
      <c r="R28">
        <v>-0.21760806143811801</v>
      </c>
      <c r="S28" s="7">
        <v>1.6087130985125599E-5</v>
      </c>
      <c r="T28" s="7">
        <v>4.2899015960334803E-5</v>
      </c>
      <c r="U28" s="71">
        <v>-0.19493601616342299</v>
      </c>
      <c r="V28">
        <v>1.1596437547231799E-4</v>
      </c>
      <c r="W28">
        <v>3.0923833459284701E-4</v>
      </c>
    </row>
    <row r="29" spans="1:23" x14ac:dyDescent="0.35">
      <c r="A29" s="3" t="s">
        <v>29</v>
      </c>
      <c r="B29" s="2">
        <v>0.38616853932928602</v>
      </c>
      <c r="C29" s="4">
        <v>2.4659714157789798E-34</v>
      </c>
      <c r="D29" s="4">
        <v>2.3015733213937099E-33</v>
      </c>
      <c r="E29" s="2">
        <v>0.33800931613392599</v>
      </c>
      <c r="F29" s="4">
        <v>3.2931255177575098E-26</v>
      </c>
      <c r="G29" s="4">
        <v>1.6765002635856401E-25</v>
      </c>
      <c r="I29" s="3" t="s">
        <v>29</v>
      </c>
      <c r="J29" s="2">
        <v>0.27374943100396198</v>
      </c>
      <c r="K29" s="4">
        <v>9.3785697603379903E-11</v>
      </c>
      <c r="L29" s="4">
        <v>3.7514279041351899E-10</v>
      </c>
      <c r="M29" s="2">
        <v>0.24630216503219701</v>
      </c>
      <c r="N29" s="4">
        <v>6.4266387937512602E-9</v>
      </c>
      <c r="O29" s="4">
        <v>1.8941672234214198E-8</v>
      </c>
      <c r="Q29" s="3" t="s">
        <v>29</v>
      </c>
      <c r="R29">
        <v>0.42387289283076401</v>
      </c>
      <c r="S29" s="7">
        <v>2.9057082143452001E-18</v>
      </c>
      <c r="T29" s="7">
        <v>2.3245665714761601E-17</v>
      </c>
      <c r="U29">
        <v>0.42055517068771597</v>
      </c>
      <c r="V29" s="7">
        <v>5.6345422561916199E-18</v>
      </c>
      <c r="W29" s="7">
        <v>5.2589061057788399E-17</v>
      </c>
    </row>
    <row r="30" spans="1:23" x14ac:dyDescent="0.35">
      <c r="A30" s="3" t="s">
        <v>30</v>
      </c>
      <c r="B30" s="2">
        <v>0.38414234367518002</v>
      </c>
      <c r="C30" s="4">
        <v>5.78565776971338E-34</v>
      </c>
      <c r="D30" s="4">
        <v>4.6285262157707102E-33</v>
      </c>
      <c r="E30" s="2">
        <v>0.41387285514410799</v>
      </c>
      <c r="F30" s="4">
        <v>1.1499015262477401E-39</v>
      </c>
      <c r="G30" s="4">
        <v>1.07324142449789E-38</v>
      </c>
      <c r="I30" s="3" t="s">
        <v>30</v>
      </c>
      <c r="J30" s="2">
        <v>0.32736149006963799</v>
      </c>
      <c r="K30" s="4">
        <v>5.5877398074584696E-15</v>
      </c>
      <c r="L30" s="4">
        <v>3.47681588019638E-14</v>
      </c>
      <c r="M30" s="2">
        <v>0.36620208141618599</v>
      </c>
      <c r="N30" s="4">
        <v>1.3007855793834099E-18</v>
      </c>
      <c r="O30" s="4">
        <v>9.1054990556838797E-18</v>
      </c>
      <c r="Q30" s="3" t="s">
        <v>30</v>
      </c>
      <c r="R30">
        <v>0.42183161630722998</v>
      </c>
      <c r="S30" s="7">
        <v>4.3710140243249699E-18</v>
      </c>
      <c r="T30" s="7">
        <v>3.0597098170274797E-17</v>
      </c>
      <c r="U30">
        <v>0.45435327391791402</v>
      </c>
      <c r="V30" s="7">
        <v>4.6506830487631597E-21</v>
      </c>
      <c r="W30" s="7">
        <v>8.6812750243578996E-20</v>
      </c>
    </row>
    <row r="31" spans="1:23" x14ac:dyDescent="0.35">
      <c r="A31" s="3" t="s">
        <v>31</v>
      </c>
      <c r="B31" s="2">
        <v>-0.18150011753690301</v>
      </c>
      <c r="C31" s="4">
        <v>2.62300595399679E-8</v>
      </c>
      <c r="D31" s="4">
        <v>6.3864492792965306E-8</v>
      </c>
      <c r="E31" s="2">
        <v>-0.47666195596886102</v>
      </c>
      <c r="F31" s="4">
        <v>9.2956853573692295E-54</v>
      </c>
      <c r="G31" s="4">
        <v>1.7351946000422598E-52</v>
      </c>
      <c r="I31" s="3" t="s">
        <v>31</v>
      </c>
      <c r="J31" s="2">
        <v>-0.222194904444318</v>
      </c>
      <c r="K31" s="4">
        <v>1.7740353239258999E-7</v>
      </c>
      <c r="L31" s="4">
        <v>4.9672989069925296E-7</v>
      </c>
      <c r="M31" s="2">
        <v>-0.50747334049040405</v>
      </c>
      <c r="N31" s="4">
        <v>9.4697902429623394E-37</v>
      </c>
      <c r="O31" s="4">
        <v>1.3257706340147299E-35</v>
      </c>
      <c r="Q31" s="3" t="s">
        <v>31</v>
      </c>
      <c r="R31">
        <v>-0.136244498296686</v>
      </c>
      <c r="S31">
        <v>7.3488351239110999E-3</v>
      </c>
      <c r="T31">
        <v>1.7147281955792602E-2</v>
      </c>
      <c r="U31">
        <v>-0.42743583121635198</v>
      </c>
      <c r="V31" s="7">
        <v>1.41524298142212E-18</v>
      </c>
      <c r="W31" s="7">
        <v>1.9813401739909699E-17</v>
      </c>
    </row>
    <row r="32" spans="1:23" x14ac:dyDescent="0.35">
      <c r="A32" s="3" t="s">
        <v>32</v>
      </c>
      <c r="B32" s="2">
        <v>-0.133758250087402</v>
      </c>
      <c r="C32" s="4">
        <v>4.4006620945712199E-5</v>
      </c>
      <c r="D32" s="4">
        <v>9.4783491267687694E-5</v>
      </c>
      <c r="E32" s="2">
        <v>0.11967953621887201</v>
      </c>
      <c r="F32" s="4">
        <v>2.6014417379171102E-4</v>
      </c>
      <c r="G32" s="4">
        <v>4.6993786233341298E-4</v>
      </c>
      <c r="I32" s="3" t="s">
        <v>32</v>
      </c>
      <c r="J32" s="2">
        <v>-0.100764266213883</v>
      </c>
      <c r="K32" s="4">
        <v>1.9064606660947201E-2</v>
      </c>
      <c r="L32" s="4">
        <v>2.7374819820847301E-2</v>
      </c>
      <c r="M32" s="76">
        <v>0.18602805733729699</v>
      </c>
      <c r="N32" s="4">
        <v>1.33088189737743E-5</v>
      </c>
      <c r="O32" s="4">
        <v>2.9811754501254398E-5</v>
      </c>
      <c r="Q32" s="3" t="s">
        <v>32</v>
      </c>
      <c r="R32">
        <v>-0.250715014661963</v>
      </c>
      <c r="S32" s="7">
        <v>6.0470155833706199E-7</v>
      </c>
      <c r="T32" s="7">
        <v>1.9919580745220898E-6</v>
      </c>
      <c r="U32">
        <v>-5.6082263520969497E-3</v>
      </c>
      <c r="V32">
        <v>0.91254603666872602</v>
      </c>
      <c r="W32">
        <v>0.94634403802682698</v>
      </c>
    </row>
    <row r="33" spans="1:23" x14ac:dyDescent="0.35">
      <c r="A33" s="3" t="s">
        <v>33</v>
      </c>
      <c r="B33" s="2">
        <v>8.8295059390957303E-2</v>
      </c>
      <c r="C33" s="4">
        <v>7.1469402613396696E-3</v>
      </c>
      <c r="D33" s="4">
        <v>1.17714310186771E-2</v>
      </c>
      <c r="E33" s="2">
        <v>-0.35844836707726502</v>
      </c>
      <c r="F33" s="4">
        <v>1.7309146528162301E-29</v>
      </c>
      <c r="G33" s="4">
        <v>1.2116402569713599E-28</v>
      </c>
      <c r="I33" s="3" t="s">
        <v>33</v>
      </c>
      <c r="J33" s="76">
        <v>0.10182744962295601</v>
      </c>
      <c r="K33" s="4">
        <v>1.78300449680594E-2</v>
      </c>
      <c r="L33" s="4">
        <v>2.6275855742403299E-2</v>
      </c>
      <c r="M33" s="2">
        <v>-0.42151784097414502</v>
      </c>
      <c r="N33" s="4">
        <v>1.02656041911581E-24</v>
      </c>
      <c r="O33" s="4">
        <v>8.2124833529264993E-24</v>
      </c>
      <c r="Q33" s="3" t="s">
        <v>33</v>
      </c>
      <c r="R33">
        <v>9.179847524352E-2</v>
      </c>
      <c r="S33">
        <v>7.1622510777909501E-2</v>
      </c>
      <c r="T33">
        <v>0.13369535345209799</v>
      </c>
      <c r="U33">
        <v>-0.243716924403484</v>
      </c>
      <c r="V33" s="7">
        <v>1.2596712369637101E-6</v>
      </c>
      <c r="W33" s="7">
        <v>3.8247786230368496E-6</v>
      </c>
    </row>
    <row r="34" spans="1:23" x14ac:dyDescent="0.35">
      <c r="A34" s="3" t="s">
        <v>34</v>
      </c>
      <c r="B34" s="2">
        <v>0.47687552174083903</v>
      </c>
      <c r="C34" s="4">
        <v>8.2252989643671997E-54</v>
      </c>
      <c r="D34" s="4">
        <v>1.1515418550114101E-52</v>
      </c>
      <c r="E34" s="2">
        <v>0.37679893386376401</v>
      </c>
      <c r="F34" s="4">
        <v>1.21062108457697E-32</v>
      </c>
      <c r="G34" s="4">
        <v>9.6849686766157898E-32</v>
      </c>
      <c r="I34" s="3" t="s">
        <v>34</v>
      </c>
      <c r="J34" s="2">
        <v>0.44370736097597002</v>
      </c>
      <c r="K34" s="4">
        <v>1.6769173023677099E-27</v>
      </c>
      <c r="L34" s="4">
        <v>3.1302456310863899E-26</v>
      </c>
      <c r="M34" s="2">
        <v>0.35352572531259102</v>
      </c>
      <c r="N34" s="4">
        <v>2.2691345783106399E-17</v>
      </c>
      <c r="O34" s="4">
        <v>1.41190595983773E-16</v>
      </c>
      <c r="Q34" s="3" t="s">
        <v>34</v>
      </c>
      <c r="R34">
        <v>0.38787469709989503</v>
      </c>
      <c r="S34" s="7">
        <v>2.6257664944628101E-15</v>
      </c>
      <c r="T34" s="7">
        <v>1.22535769741598E-14</v>
      </c>
      <c r="U34">
        <v>0.33480149828805</v>
      </c>
      <c r="V34" s="7">
        <v>1.4549647628066599E-11</v>
      </c>
      <c r="W34" s="7">
        <v>8.1478026717172994E-11</v>
      </c>
    </row>
    <row r="35" spans="1:23" x14ac:dyDescent="0.35">
      <c r="A35" s="3" t="s">
        <v>35</v>
      </c>
      <c r="B35" s="2">
        <v>4.9707764673111103E-2</v>
      </c>
      <c r="C35" s="4">
        <v>0.13045017449832799</v>
      </c>
      <c r="D35" s="4">
        <v>0.166027494816053</v>
      </c>
      <c r="E35" s="2">
        <v>9.9569186020634304E-2</v>
      </c>
      <c r="F35" s="4">
        <v>2.4053165841056399E-3</v>
      </c>
      <c r="G35" s="4">
        <v>3.9616979032328298E-3</v>
      </c>
      <c r="I35" s="3" t="s">
        <v>35</v>
      </c>
      <c r="J35" s="76">
        <v>9.3002360020581196E-2</v>
      </c>
      <c r="K35" s="4">
        <v>3.0551505853158599E-2</v>
      </c>
      <c r="L35" s="4">
        <v>4.1728886043338603E-2</v>
      </c>
      <c r="M35" s="76">
        <v>0.105730246488384</v>
      </c>
      <c r="N35" s="4">
        <v>1.38768907072682E-2</v>
      </c>
      <c r="O35" s="4">
        <v>2.04501547265005E-2</v>
      </c>
      <c r="Q35" s="3" t="s">
        <v>35</v>
      </c>
      <c r="R35">
        <v>-1.6877774929597401E-2</v>
      </c>
      <c r="S35">
        <v>0.74098911281769198</v>
      </c>
      <c r="T35">
        <v>0.88288064505937802</v>
      </c>
      <c r="U35">
        <v>7.4240696846982299E-2</v>
      </c>
      <c r="V35">
        <v>0.14542648053955801</v>
      </c>
      <c r="W35">
        <v>0.239525967947508</v>
      </c>
    </row>
    <row r="36" spans="1:23" x14ac:dyDescent="0.35">
      <c r="A36" s="3" t="s">
        <v>36</v>
      </c>
      <c r="B36" s="2">
        <v>0.37787967410711498</v>
      </c>
      <c r="C36" s="4">
        <v>7.7760483999862307E-33</v>
      </c>
      <c r="D36" s="4">
        <v>5.4432338799903604E-32</v>
      </c>
      <c r="E36" s="2">
        <v>0.322930096050075</v>
      </c>
      <c r="F36" s="4">
        <v>6.0886522500241798E-24</v>
      </c>
      <c r="G36" s="4">
        <v>2.8413710500112901E-23</v>
      </c>
      <c r="I36" s="3" t="s">
        <v>36</v>
      </c>
      <c r="J36" s="2">
        <v>0.30540117313604098</v>
      </c>
      <c r="K36" s="4">
        <v>3.8364013640495701E-13</v>
      </c>
      <c r="L36" s="4">
        <v>1.7903206365564599E-12</v>
      </c>
      <c r="M36" s="2">
        <v>0.270596618440615</v>
      </c>
      <c r="N36" s="4">
        <v>1.5627267333274E-10</v>
      </c>
      <c r="O36" s="4">
        <v>7.2927247555278595E-10</v>
      </c>
      <c r="Q36" s="3" t="s">
        <v>36</v>
      </c>
      <c r="R36">
        <v>0.53776309817790102</v>
      </c>
      <c r="S36" s="7">
        <v>2.5879447665831701E-30</v>
      </c>
      <c r="T36" s="7">
        <v>7.2462453464328802E-29</v>
      </c>
      <c r="U36">
        <v>0.41553777856801599</v>
      </c>
      <c r="V36" s="7">
        <v>1.5128848606758501E-17</v>
      </c>
      <c r="W36" s="7">
        <v>1.2103078885406801E-16</v>
      </c>
    </row>
    <row r="37" spans="1:23" x14ac:dyDescent="0.35">
      <c r="A37" s="3" t="s">
        <v>37</v>
      </c>
      <c r="B37" s="2">
        <v>0.47876564560530599</v>
      </c>
      <c r="C37" s="4">
        <v>2.7752070991632601E-54</v>
      </c>
      <c r="D37" s="4">
        <v>7.7705798776571404E-53</v>
      </c>
      <c r="E37" s="2">
        <v>0.56929391251573502</v>
      </c>
      <c r="F37" s="4">
        <v>9.64705901023816E-81</v>
      </c>
      <c r="G37" s="4">
        <v>2.7011765228666898E-79</v>
      </c>
      <c r="I37" s="3" t="s">
        <v>37</v>
      </c>
      <c r="J37" s="2">
        <v>0.52010968137773705</v>
      </c>
      <c r="K37" s="4">
        <v>7.9573586399649501E-39</v>
      </c>
      <c r="L37" s="4">
        <v>2.2280604191901901E-37</v>
      </c>
      <c r="M37" s="2">
        <v>0.61229275520535797</v>
      </c>
      <c r="N37" s="4">
        <v>5.6963142777374603E-57</v>
      </c>
      <c r="O37" s="4">
        <v>1.59496799776649E-55</v>
      </c>
      <c r="Q37" s="3" t="s">
        <v>37</v>
      </c>
      <c r="R37">
        <v>0.42122114087885598</v>
      </c>
      <c r="S37" s="7">
        <v>4.9360751286202902E-18</v>
      </c>
      <c r="T37" s="7">
        <v>3.0713356355859603E-17</v>
      </c>
      <c r="U37">
        <v>0.47597315908930898</v>
      </c>
      <c r="V37" s="7">
        <v>3.2143379620315998E-23</v>
      </c>
      <c r="W37" s="7">
        <v>9.0001462936884709E-22</v>
      </c>
    </row>
    <row r="38" spans="1:23" x14ac:dyDescent="0.35">
      <c r="A38" s="3" t="s">
        <v>372</v>
      </c>
      <c r="B38" s="2">
        <v>0.36112724592973799</v>
      </c>
      <c r="C38" s="4">
        <v>6.1706097755679797E-30</v>
      </c>
      <c r="D38" s="4">
        <v>3.4555414743180698E-29</v>
      </c>
      <c r="E38" s="2">
        <v>0.18430342599691499</v>
      </c>
      <c r="F38" s="4">
        <v>1.5827514830364399E-8</v>
      </c>
      <c r="G38" s="4">
        <v>4.02882195682002E-8</v>
      </c>
      <c r="I38" s="3" t="s">
        <v>372</v>
      </c>
      <c r="J38" s="2">
        <v>0.31205442707575598</v>
      </c>
      <c r="K38" s="4">
        <v>1.10513376043371E-13</v>
      </c>
      <c r="L38" s="4">
        <v>6.1887490584287898E-13</v>
      </c>
      <c r="M38" s="2">
        <v>0.12777393269613699</v>
      </c>
      <c r="N38" s="4">
        <v>2.9081453366659E-3</v>
      </c>
      <c r="O38" s="4">
        <v>4.65303253866544E-3</v>
      </c>
      <c r="Q38" s="3" t="s">
        <v>372</v>
      </c>
      <c r="R38">
        <v>0.38252792401932001</v>
      </c>
      <c r="S38" s="7">
        <v>6.7361480299510401E-15</v>
      </c>
      <c r="T38" s="7">
        <v>2.9017253052096798E-14</v>
      </c>
      <c r="U38">
        <v>0.24342887198570401</v>
      </c>
      <c r="V38" s="7">
        <v>1.29769274710179E-6</v>
      </c>
      <c r="W38" s="7">
        <v>3.8247786230368496E-6</v>
      </c>
    </row>
    <row r="39" spans="1:23" x14ac:dyDescent="0.35">
      <c r="A39" s="3" t="s">
        <v>38</v>
      </c>
      <c r="B39" s="2">
        <v>0.28810720377774801</v>
      </c>
      <c r="C39" s="4">
        <v>3.5377198389371302E-19</v>
      </c>
      <c r="D39" s="4">
        <v>1.3207487398698599E-18</v>
      </c>
      <c r="E39" s="2">
        <v>-0.234595496152429</v>
      </c>
      <c r="F39" s="4">
        <v>4.6826488070079696E-13</v>
      </c>
      <c r="G39" s="4">
        <v>1.45682407329137E-12</v>
      </c>
      <c r="I39" s="3" t="s">
        <v>38</v>
      </c>
      <c r="J39" s="2">
        <v>0.26238004891257399</v>
      </c>
      <c r="K39" s="4">
        <v>5.7332239308250896E-10</v>
      </c>
      <c r="L39" s="4">
        <v>2.1404036008413702E-9</v>
      </c>
      <c r="M39" s="2">
        <v>-0.21728993290979201</v>
      </c>
      <c r="N39" s="4">
        <v>3.3352496135039999E-7</v>
      </c>
      <c r="O39" s="4">
        <v>7.7822490981759999E-7</v>
      </c>
      <c r="Q39" s="3" t="s">
        <v>38</v>
      </c>
      <c r="R39">
        <v>0.11597251031406999</v>
      </c>
      <c r="S39">
        <v>2.2678782284112901E-2</v>
      </c>
      <c r="T39">
        <v>4.7037474367048901E-2</v>
      </c>
      <c r="U39">
        <v>-0.42222954938329499</v>
      </c>
      <c r="V39" s="7">
        <v>4.0374523065101597E-18</v>
      </c>
      <c r="W39" s="7">
        <v>4.5219465832913803E-17</v>
      </c>
    </row>
    <row r="40" spans="1:23" x14ac:dyDescent="0.35">
      <c r="A40" s="3" t="s">
        <v>39</v>
      </c>
      <c r="B40" s="2">
        <v>0.24947981731924601</v>
      </c>
      <c r="C40" s="4">
        <v>1.28025937375006E-14</v>
      </c>
      <c r="D40" s="4">
        <v>3.9830291627779702E-14</v>
      </c>
      <c r="E40" s="2">
        <v>0.34712291917076898</v>
      </c>
      <c r="F40" s="4">
        <v>1.21699367880329E-27</v>
      </c>
      <c r="G40" s="4">
        <v>6.8151646012984196E-27</v>
      </c>
      <c r="I40" s="3" t="s">
        <v>39</v>
      </c>
      <c r="J40" s="76">
        <v>0.19620563188205201</v>
      </c>
      <c r="K40" s="4">
        <v>4.2690277524299598E-6</v>
      </c>
      <c r="L40" s="4">
        <v>1.1384074006479901E-5</v>
      </c>
      <c r="M40" s="2">
        <v>0.44146690075914702</v>
      </c>
      <c r="N40" s="4">
        <v>3.27591791256131E-27</v>
      </c>
      <c r="O40" s="4">
        <v>3.6690280620686699E-26</v>
      </c>
      <c r="Q40" s="3" t="s">
        <v>39</v>
      </c>
      <c r="R40">
        <v>4.7225389773200302E-2</v>
      </c>
      <c r="S40">
        <v>0.354789624747817</v>
      </c>
      <c r="T40">
        <v>0.47305283299709</v>
      </c>
      <c r="U40">
        <v>0.12288030682546899</v>
      </c>
      <c r="V40">
        <v>1.5711631488597399E-2</v>
      </c>
      <c r="W40">
        <v>3.6660473473393899E-2</v>
      </c>
    </row>
    <row r="41" spans="1:23" x14ac:dyDescent="0.35">
      <c r="A41" s="3" t="s">
        <v>40</v>
      </c>
      <c r="B41" s="2">
        <v>0.32332880226782901</v>
      </c>
      <c r="C41" s="4">
        <v>5.3236140478399696E-24</v>
      </c>
      <c r="D41" s="4">
        <v>2.2932491283003001E-23</v>
      </c>
      <c r="E41" s="2">
        <v>0.34775025502205198</v>
      </c>
      <c r="F41" s="4">
        <v>9.6591292160386399E-28</v>
      </c>
      <c r="G41" s="4">
        <v>6.01012484553515E-27</v>
      </c>
      <c r="I41" s="3" t="s">
        <v>40</v>
      </c>
      <c r="J41" s="2">
        <v>0.27594154557336098</v>
      </c>
      <c r="K41" s="4">
        <v>6.5503866947346706E-11</v>
      </c>
      <c r="L41" s="4">
        <v>2.8217050377318599E-10</v>
      </c>
      <c r="M41" s="2">
        <v>0.34772618779345799</v>
      </c>
      <c r="N41" s="4">
        <v>8.0458659643069998E-17</v>
      </c>
      <c r="O41" s="4">
        <v>4.5056849400119197E-16</v>
      </c>
      <c r="Q41" s="3" t="s">
        <v>40</v>
      </c>
      <c r="R41">
        <v>0.35246464390612797</v>
      </c>
      <c r="S41" s="7">
        <v>9.8524029089291505E-13</v>
      </c>
      <c r="T41" s="7">
        <v>3.6782304193335503E-12</v>
      </c>
      <c r="U41">
        <v>0.314017246651075</v>
      </c>
      <c r="V41" s="7">
        <v>2.7947084646662598E-10</v>
      </c>
      <c r="W41" s="7">
        <v>1.3041972835109199E-9</v>
      </c>
    </row>
    <row r="42" spans="1:23" x14ac:dyDescent="0.35">
      <c r="A42" s="3" t="s">
        <v>41</v>
      </c>
      <c r="B42" s="2">
        <v>-5.4434278359423799E-2</v>
      </c>
      <c r="C42" s="4">
        <v>9.7654057540481995E-2</v>
      </c>
      <c r="D42" s="4">
        <v>0.13020541005397601</v>
      </c>
      <c r="E42" s="2">
        <v>-0.118978221012403</v>
      </c>
      <c r="F42" s="4">
        <v>2.8286583026975397E-4</v>
      </c>
      <c r="G42" s="4">
        <v>4.9501520297207005E-4</v>
      </c>
      <c r="I42" s="3" t="s">
        <v>41</v>
      </c>
      <c r="J42" s="2">
        <v>-4.7178172180983302E-2</v>
      </c>
      <c r="K42" s="4">
        <v>0.27333785026457702</v>
      </c>
      <c r="L42" s="4">
        <v>0.32567914074077198</v>
      </c>
      <c r="M42" s="76">
        <v>-0.13061079257522201</v>
      </c>
      <c r="N42" s="4">
        <v>2.3349250005255001E-3</v>
      </c>
      <c r="O42" s="4">
        <v>3.8457588243949502E-3</v>
      </c>
      <c r="Q42" s="3" t="s">
        <v>41</v>
      </c>
      <c r="R42" s="71">
        <v>0.29652312342586901</v>
      </c>
      <c r="S42" s="7">
        <v>2.8329102083464E-9</v>
      </c>
      <c r="T42" s="7">
        <v>9.9151857292123906E-9</v>
      </c>
      <c r="U42">
        <v>7.8153704889631401E-2</v>
      </c>
      <c r="V42">
        <v>0.1253147423247</v>
      </c>
      <c r="W42">
        <v>0.226375018393007</v>
      </c>
    </row>
    <row r="43" spans="1:23" x14ac:dyDescent="0.35">
      <c r="A43" s="3" t="s">
        <v>50</v>
      </c>
      <c r="B43" s="2">
        <v>0.44140484761589399</v>
      </c>
      <c r="C43" s="4">
        <v>1.7496547517772399E-45</v>
      </c>
      <c r="D43" s="4">
        <v>1.9596133219905001E-44</v>
      </c>
      <c r="E43" s="2">
        <v>0.28781209032249</v>
      </c>
      <c r="F43" s="4">
        <v>3.85818469981286E-19</v>
      </c>
      <c r="G43" s="4">
        <v>1.6619872553040001E-18</v>
      </c>
      <c r="I43" s="3" t="s">
        <v>50</v>
      </c>
      <c r="J43" s="2">
        <v>0.35132891208885703</v>
      </c>
      <c r="K43" s="4">
        <v>3.6764327734765001E-17</v>
      </c>
      <c r="L43" s="4">
        <v>3.4313372552447298E-16</v>
      </c>
      <c r="M43" s="2">
        <v>0.274787315403624</v>
      </c>
      <c r="N43" s="4">
        <v>7.9161055030000803E-11</v>
      </c>
      <c r="O43" s="4">
        <v>4.0300173469818602E-10</v>
      </c>
      <c r="Q43" s="3" t="s">
        <v>50</v>
      </c>
      <c r="R43">
        <v>0.518742125440391</v>
      </c>
      <c r="S43" s="7">
        <v>5.6626317659676E-28</v>
      </c>
      <c r="T43" s="7">
        <v>1.05702459631395E-26</v>
      </c>
      <c r="U43">
        <v>0.282962912511039</v>
      </c>
      <c r="V43" s="7">
        <v>1.5373549116983199E-8</v>
      </c>
      <c r="W43" s="7">
        <v>5.3807421909441301E-8</v>
      </c>
    </row>
    <row r="44" spans="1:23" x14ac:dyDescent="0.35">
      <c r="A44" s="3" t="s">
        <v>42</v>
      </c>
      <c r="B44" s="2">
        <v>0.136377820328663</v>
      </c>
      <c r="C44" s="4">
        <v>3.0981697145433999E-5</v>
      </c>
      <c r="D44" s="4">
        <v>6.9399001605772106E-5</v>
      </c>
      <c r="E44" s="2">
        <v>7.6915454284146506E-2</v>
      </c>
      <c r="F44" s="4">
        <v>1.9174015814685998E-2</v>
      </c>
      <c r="G44" s="4">
        <v>2.6843622140560401E-2</v>
      </c>
      <c r="I44" s="3" t="s">
        <v>42</v>
      </c>
      <c r="J44" s="2">
        <v>1.56522310602338E-2</v>
      </c>
      <c r="K44" s="4">
        <v>0.71642427430469202</v>
      </c>
      <c r="L44" s="4">
        <v>0.786661948256132</v>
      </c>
      <c r="M44" s="2">
        <v>-8.5773800240251897E-4</v>
      </c>
      <c r="N44" s="4">
        <v>0.98411968674791495</v>
      </c>
      <c r="O44" s="4">
        <v>1</v>
      </c>
      <c r="Q44" s="3" t="s">
        <v>42</v>
      </c>
      <c r="R44" s="71">
        <v>0.39102412079347998</v>
      </c>
      <c r="S44" s="7">
        <v>1.4953238392729699E-15</v>
      </c>
      <c r="T44" s="7">
        <v>7.6125577272078193E-15</v>
      </c>
      <c r="U44" s="71">
        <v>0.24759877773748901</v>
      </c>
      <c r="V44" s="7">
        <v>8.4070684054586899E-7</v>
      </c>
      <c r="W44" s="7">
        <v>2.7693872394452201E-6</v>
      </c>
    </row>
    <row r="45" spans="1:23" x14ac:dyDescent="0.35">
      <c r="A45" s="3" t="s">
        <v>51</v>
      </c>
      <c r="B45" s="2">
        <v>0.34303204183144098</v>
      </c>
      <c r="C45" s="4">
        <v>5.4213525394507801E-27</v>
      </c>
      <c r="D45" s="4">
        <v>2.5299645184103601E-26</v>
      </c>
      <c r="E45" s="2">
        <v>0.22548895480587999</v>
      </c>
      <c r="F45" s="4">
        <v>3.7640227511721003E-12</v>
      </c>
      <c r="G45" s="4">
        <v>1.10939617929283E-11</v>
      </c>
      <c r="I45" s="3" t="s">
        <v>51</v>
      </c>
      <c r="J45" s="2">
        <v>0.22834869086998399</v>
      </c>
      <c r="K45" s="4">
        <v>7.8701829577622896E-8</v>
      </c>
      <c r="L45" s="4">
        <v>2.31963287176152E-7</v>
      </c>
      <c r="M45" s="2">
        <v>0.16723095867902499</v>
      </c>
      <c r="N45" s="4">
        <v>9.2966577638037206E-5</v>
      </c>
      <c r="O45" s="4">
        <v>1.85933155276074E-4</v>
      </c>
      <c r="Q45" s="3" t="s">
        <v>51</v>
      </c>
      <c r="R45">
        <v>0.51569431101997099</v>
      </c>
      <c r="S45" s="7">
        <v>1.30147496806784E-27</v>
      </c>
      <c r="T45" s="7">
        <v>1.82206495529498E-26</v>
      </c>
      <c r="U45">
        <v>0.31522639682724402</v>
      </c>
      <c r="V45" s="7">
        <v>2.3677338226407798E-10</v>
      </c>
      <c r="W45" s="7">
        <v>1.20539176425349E-9</v>
      </c>
    </row>
    <row r="46" spans="1:23" x14ac:dyDescent="0.35">
      <c r="A46" s="3" t="s">
        <v>43</v>
      </c>
      <c r="B46" s="2">
        <v>0.35303401576332899</v>
      </c>
      <c r="C46" s="4">
        <v>1.3509982484142501E-28</v>
      </c>
      <c r="D46" s="4">
        <v>6.87780926465438E-28</v>
      </c>
      <c r="E46" s="2">
        <v>0.25634835504675901</v>
      </c>
      <c r="F46" s="4">
        <v>2.24037867044371E-15</v>
      </c>
      <c r="G46" s="4">
        <v>7.3800709144028006E-15</v>
      </c>
      <c r="I46" s="3" t="s">
        <v>43</v>
      </c>
      <c r="J46" s="2">
        <v>0.34563504024477798</v>
      </c>
      <c r="K46" s="4">
        <v>1.26183190579003E-16</v>
      </c>
      <c r="L46" s="4">
        <v>1.0094655246320201E-15</v>
      </c>
      <c r="M46" s="2">
        <v>0.24947486981696701</v>
      </c>
      <c r="N46" s="4">
        <v>4.0417006071060601E-9</v>
      </c>
      <c r="O46" s="4">
        <v>1.2574179666552199E-8</v>
      </c>
      <c r="Q46" s="3" t="s">
        <v>43</v>
      </c>
      <c r="R46">
        <v>0.46441152635781102</v>
      </c>
      <c r="S46" s="7">
        <v>4.8029277927852001E-22</v>
      </c>
      <c r="T46" s="7">
        <v>4.4827326065995202E-21</v>
      </c>
      <c r="U46">
        <v>0.30759761613263098</v>
      </c>
      <c r="V46" s="7">
        <v>6.6559564028110004E-10</v>
      </c>
      <c r="W46" s="7">
        <v>2.6623825611244001E-9</v>
      </c>
    </row>
    <row r="47" spans="1:23" x14ac:dyDescent="0.35">
      <c r="A47" s="3" t="s">
        <v>373</v>
      </c>
      <c r="B47" s="2">
        <v>0.47748192591305</v>
      </c>
      <c r="C47" s="4">
        <v>5.8088315487240603E-54</v>
      </c>
      <c r="D47" s="4">
        <v>1.0843152224284901E-52</v>
      </c>
      <c r="E47" s="2">
        <v>0.43502355348626298</v>
      </c>
      <c r="F47" s="4">
        <v>4.3610308936997102E-44</v>
      </c>
      <c r="G47" s="4">
        <v>4.8843546009436796E-43</v>
      </c>
      <c r="I47" s="3" t="s">
        <v>373</v>
      </c>
      <c r="J47" s="2">
        <v>0.36878363314878199</v>
      </c>
      <c r="K47" s="4">
        <v>7.1529002004802797E-19</v>
      </c>
      <c r="L47" s="4">
        <v>8.0112482245379097E-18</v>
      </c>
      <c r="M47" s="2">
        <v>0.432873561424859</v>
      </c>
      <c r="N47" s="4">
        <v>4.08245007304962E-26</v>
      </c>
      <c r="O47" s="4">
        <v>3.8102867348463098E-25</v>
      </c>
      <c r="Q47" s="3" t="s">
        <v>373</v>
      </c>
      <c r="R47">
        <v>0.55468430730784701</v>
      </c>
      <c r="S47" s="7">
        <v>1.5940831790881099E-32</v>
      </c>
      <c r="T47" s="7">
        <v>8.9268658028933904E-31</v>
      </c>
      <c r="U47">
        <v>0.40595309357699499</v>
      </c>
      <c r="V47" s="7">
        <v>9.5382850414918502E-17</v>
      </c>
      <c r="W47" s="7">
        <v>6.6767995290442901E-16</v>
      </c>
    </row>
    <row r="48" spans="1:23" x14ac:dyDescent="0.35">
      <c r="A48" s="3" t="s">
        <v>45</v>
      </c>
      <c r="B48" s="2">
        <v>7.6122250567908306E-2</v>
      </c>
      <c r="C48" s="4">
        <v>2.0454427049462098E-2</v>
      </c>
      <c r="D48" s="4">
        <v>3.1817997632496597E-2</v>
      </c>
      <c r="E48" s="2">
        <v>0.12421299119394701</v>
      </c>
      <c r="F48" s="4">
        <v>1.4976310673771E-4</v>
      </c>
      <c r="G48" s="4">
        <v>2.8919772335557898E-4</v>
      </c>
      <c r="I48" s="3" t="s">
        <v>45</v>
      </c>
      <c r="J48" s="2">
        <v>-1.4702121078343001E-2</v>
      </c>
      <c r="K48" s="4">
        <v>0.73296047835341205</v>
      </c>
      <c r="L48" s="4">
        <v>0.789342053611367</v>
      </c>
      <c r="M48" s="2">
        <v>7.2221718790661901E-2</v>
      </c>
      <c r="N48" s="4">
        <v>9.3319607163194401E-2</v>
      </c>
      <c r="O48" s="4">
        <v>0.12153251165439299</v>
      </c>
      <c r="Q48" s="3" t="s">
        <v>45</v>
      </c>
      <c r="R48" s="71">
        <v>0.24621193189524099</v>
      </c>
      <c r="S48" s="7">
        <v>9.7212296274650607E-7</v>
      </c>
      <c r="T48" s="7">
        <v>3.0243825507669098E-6</v>
      </c>
      <c r="U48" s="71">
        <v>0.237472077951837</v>
      </c>
      <c r="V48" s="7">
        <v>2.3803999854408501E-6</v>
      </c>
      <c r="W48" s="7">
        <v>6.6651199592343901E-6</v>
      </c>
    </row>
    <row r="49" spans="1:23" x14ac:dyDescent="0.35">
      <c r="A49" s="3" t="s">
        <v>46</v>
      </c>
      <c r="B49" s="2">
        <v>-3.6724979315315702E-2</v>
      </c>
      <c r="C49" s="4">
        <v>0.26398507924273101</v>
      </c>
      <c r="D49" s="4">
        <v>0.301697233420264</v>
      </c>
      <c r="E49" s="2">
        <v>-0.45201457999818601</v>
      </c>
      <c r="F49" s="4">
        <v>7.1455348159425796E-48</v>
      </c>
      <c r="G49" s="4">
        <v>1.0003748742319599E-46</v>
      </c>
      <c r="I49" s="3" t="s">
        <v>46</v>
      </c>
      <c r="J49" s="2">
        <v>-4.8828734619907103E-2</v>
      </c>
      <c r="K49" s="4">
        <v>0.25688816846616203</v>
      </c>
      <c r="L49" s="4">
        <v>0.313839412047283</v>
      </c>
      <c r="M49" s="2">
        <v>-0.55650617414968995</v>
      </c>
      <c r="N49" s="4">
        <v>2.5677852762890099E-45</v>
      </c>
      <c r="O49" s="4">
        <v>4.7931991824061598E-44</v>
      </c>
      <c r="Q49" s="3" t="s">
        <v>46</v>
      </c>
      <c r="R49">
        <v>8.7491869987777901E-2</v>
      </c>
      <c r="S49">
        <v>8.6041141757826706E-2</v>
      </c>
      <c r="T49">
        <v>0.155429159304461</v>
      </c>
      <c r="U49">
        <v>-0.191793998850843</v>
      </c>
      <c r="V49">
        <v>1.49928824733436E-4</v>
      </c>
      <c r="W49">
        <v>3.8163700841238298E-4</v>
      </c>
    </row>
    <row r="50" spans="1:23" x14ac:dyDescent="0.35">
      <c r="A50" s="3" t="s">
        <v>47</v>
      </c>
      <c r="B50" s="2">
        <v>0.59397859660764796</v>
      </c>
      <c r="C50" s="4">
        <v>1.7626033114597601E-89</v>
      </c>
      <c r="D50" s="4">
        <v>9.87057854417465E-88</v>
      </c>
      <c r="E50" s="2">
        <v>0.76367761132422896</v>
      </c>
      <c r="F50" s="4">
        <v>5.62846234189002E-178</v>
      </c>
      <c r="G50" s="4">
        <v>3.15193891145841E-176</v>
      </c>
      <c r="I50" s="3" t="s">
        <v>47</v>
      </c>
      <c r="J50" s="2">
        <v>0.67159511687084605</v>
      </c>
      <c r="K50" s="4">
        <v>3.2665078971287101E-72</v>
      </c>
      <c r="L50" s="4">
        <v>1.82924442239208E-70</v>
      </c>
      <c r="M50" s="2">
        <v>0.76161291254700503</v>
      </c>
      <c r="N50" s="4">
        <v>1.27116368383537E-103</v>
      </c>
      <c r="O50" s="4">
        <v>7.1185166294780503E-102</v>
      </c>
      <c r="Q50" s="3" t="s">
        <v>47</v>
      </c>
      <c r="R50">
        <v>0.40110946525267599</v>
      </c>
      <c r="S50" s="7">
        <v>2.3653369497574701E-16</v>
      </c>
      <c r="T50" s="7">
        <v>1.32458869186418E-15</v>
      </c>
      <c r="U50">
        <v>0.70699923638602402</v>
      </c>
      <c r="V50" s="7">
        <v>9.6951224415290497E-60</v>
      </c>
      <c r="W50" s="7">
        <v>5.4292685672562701E-58</v>
      </c>
    </row>
    <row r="51" spans="1:23" x14ac:dyDescent="0.35">
      <c r="A51" s="3" t="s">
        <v>52</v>
      </c>
      <c r="B51" s="2">
        <v>0.14487867290301801</v>
      </c>
      <c r="C51" s="4">
        <v>9.4887871034493103E-6</v>
      </c>
      <c r="D51" s="4">
        <v>2.21405032413817E-5</v>
      </c>
      <c r="E51" s="2">
        <v>0.149589951131613</v>
      </c>
      <c r="F51" s="4">
        <v>4.7819905935213803E-6</v>
      </c>
      <c r="G51" s="4">
        <v>9.9182027124887904E-6</v>
      </c>
      <c r="I51" s="3" t="s">
        <v>52</v>
      </c>
      <c r="J51" s="2">
        <v>0.11045173607431701</v>
      </c>
      <c r="K51" s="4">
        <v>1.01414064866265E-2</v>
      </c>
      <c r="L51" s="4">
        <v>1.6226250378602401E-2</v>
      </c>
      <c r="M51" s="2">
        <v>0.11964583822881</v>
      </c>
      <c r="N51" s="4">
        <v>5.3285538748219204E-3</v>
      </c>
      <c r="O51" s="4">
        <v>8.28886158305632E-3</v>
      </c>
      <c r="Q51" s="3" t="s">
        <v>52</v>
      </c>
      <c r="R51" s="71">
        <v>5.0580291340722797E-2</v>
      </c>
      <c r="S51">
        <v>0.32160906762240798</v>
      </c>
      <c r="T51">
        <v>0.45025269467137102</v>
      </c>
      <c r="U51">
        <v>0.12001192031892401</v>
      </c>
      <c r="V51">
        <v>1.83368939639665E-2</v>
      </c>
      <c r="W51">
        <v>4.1074642479284898E-2</v>
      </c>
    </row>
    <row r="52" spans="1:23" x14ac:dyDescent="0.35">
      <c r="A52" s="3" t="s">
        <v>53</v>
      </c>
      <c r="B52" s="2">
        <v>-0.21399924016963501</v>
      </c>
      <c r="C52" s="4">
        <v>4.6048063285185197E-11</v>
      </c>
      <c r="D52" s="4">
        <v>1.2893457719851801E-10</v>
      </c>
      <c r="E52" s="2">
        <v>-0.28608392738830801</v>
      </c>
      <c r="F52" s="4">
        <v>6.3976429391299498E-19</v>
      </c>
      <c r="G52" s="4">
        <v>2.5590571756519799E-18</v>
      </c>
      <c r="I52" s="3" t="s">
        <v>53</v>
      </c>
      <c r="J52" s="2">
        <v>-0.24531474972681599</v>
      </c>
      <c r="K52" s="4">
        <v>7.4148780431542902E-9</v>
      </c>
      <c r="L52" s="4">
        <v>2.4425480612743501E-8</v>
      </c>
      <c r="M52" s="2">
        <v>-0.25320443093046502</v>
      </c>
      <c r="N52" s="4">
        <v>2.3239591369231402E-9</v>
      </c>
      <c r="O52" s="4">
        <v>8.1338569792309798E-9</v>
      </c>
      <c r="Q52" s="3" t="s">
        <v>53</v>
      </c>
      <c r="R52" s="71">
        <v>-2.8084086795145902E-2</v>
      </c>
      <c r="S52">
        <v>0.58226189695006103</v>
      </c>
      <c r="T52">
        <v>0.724592582871187</v>
      </c>
      <c r="U52">
        <v>-0.30911866638923702</v>
      </c>
      <c r="V52" s="7">
        <v>5.4291808277910502E-10</v>
      </c>
      <c r="W52" s="7">
        <v>2.33872404889461E-9</v>
      </c>
    </row>
    <row r="53" spans="1:23" x14ac:dyDescent="0.35">
      <c r="A53" s="3" t="s">
        <v>54</v>
      </c>
      <c r="B53" s="2">
        <v>0.36752609886312698</v>
      </c>
      <c r="C53" s="4">
        <v>5.0459894255730798E-31</v>
      </c>
      <c r="D53" s="4">
        <v>3.1397267536899099E-30</v>
      </c>
      <c r="E53" s="2">
        <v>0.216399315463289</v>
      </c>
      <c r="F53" s="4">
        <v>2.76063212709773E-11</v>
      </c>
      <c r="G53" s="4">
        <v>7.7297699558736403E-11</v>
      </c>
      <c r="I53" s="3" t="s">
        <v>54</v>
      </c>
      <c r="J53" s="2">
        <v>0.38371551555849798</v>
      </c>
      <c r="K53" s="4">
        <v>2.0209771481806001E-20</v>
      </c>
      <c r="L53" s="4">
        <v>2.8293680074528499E-19</v>
      </c>
      <c r="M53" s="76">
        <v>0.22363454893731899</v>
      </c>
      <c r="N53" s="4">
        <v>1.4698957441126701E-7</v>
      </c>
      <c r="O53" s="4">
        <v>3.7415528031958801E-7</v>
      </c>
      <c r="Q53" s="3" t="s">
        <v>54</v>
      </c>
      <c r="R53">
        <v>0.24252413105725401</v>
      </c>
      <c r="S53" s="7">
        <v>1.42439658586001E-6</v>
      </c>
      <c r="T53" s="7">
        <v>3.9883104404080397E-6</v>
      </c>
      <c r="U53">
        <v>0.10605186881935399</v>
      </c>
      <c r="V53">
        <v>3.7277863068699298E-2</v>
      </c>
      <c r="W53">
        <v>7.6446230049292505E-2</v>
      </c>
    </row>
    <row r="54" spans="1:23" x14ac:dyDescent="0.35">
      <c r="A54" s="3" t="s">
        <v>55</v>
      </c>
      <c r="B54" s="2">
        <v>0.280795348214742</v>
      </c>
      <c r="C54" s="4">
        <v>2.9424343909345498E-18</v>
      </c>
      <c r="D54" s="4">
        <v>1.02985203682709E-17</v>
      </c>
      <c r="E54" s="2">
        <v>0.17060202191675999</v>
      </c>
      <c r="F54" s="4">
        <v>1.73581839590344E-7</v>
      </c>
      <c r="G54" s="4">
        <v>4.0502429237746802E-7</v>
      </c>
      <c r="I54" s="3" t="s">
        <v>55</v>
      </c>
      <c r="J54" s="2">
        <v>0.30704432124061698</v>
      </c>
      <c r="K54" s="4">
        <v>2.8294768278378001E-13</v>
      </c>
      <c r="L54" s="4">
        <v>1.44046093053561E-12</v>
      </c>
      <c r="M54" s="76">
        <v>0.218121795545306</v>
      </c>
      <c r="N54" s="4">
        <v>2.99969420995156E-7</v>
      </c>
      <c r="O54" s="4">
        <v>7.3036032937951101E-7</v>
      </c>
      <c r="Q54" s="3" t="s">
        <v>55</v>
      </c>
      <c r="R54">
        <v>0.167089169376123</v>
      </c>
      <c r="S54">
        <v>9.8306074793759403E-4</v>
      </c>
      <c r="T54">
        <v>2.50233644929569E-3</v>
      </c>
      <c r="U54">
        <v>3.7983117928929701E-2</v>
      </c>
      <c r="V54">
        <v>0.45681707238420299</v>
      </c>
      <c r="W54">
        <v>0.58140354667080396</v>
      </c>
    </row>
  </sheetData>
  <mergeCells count="15">
    <mergeCell ref="A3:G3"/>
    <mergeCell ref="I3:O3"/>
    <mergeCell ref="E4:G4"/>
    <mergeCell ref="B4:D4"/>
    <mergeCell ref="B23:D23"/>
    <mergeCell ref="E23:G23"/>
    <mergeCell ref="J4:L4"/>
    <mergeCell ref="Q3:W3"/>
    <mergeCell ref="M4:O4"/>
    <mergeCell ref="J23:L23"/>
    <mergeCell ref="M23:O23"/>
    <mergeCell ref="R4:T4"/>
    <mergeCell ref="U4:W4"/>
    <mergeCell ref="R23:T23"/>
    <mergeCell ref="U23:W23"/>
  </mergeCells>
  <conditionalFormatting sqref="L25:L54 O25:O54 T25:T54 W25:W54">
    <cfRule type="cellIs" dxfId="4" priority="5" operator="lessThan">
      <formula>0.05</formula>
    </cfRule>
  </conditionalFormatting>
  <conditionalFormatting sqref="G25:G54 D25:D54">
    <cfRule type="cellIs" dxfId="3" priority="4" operator="lessThan">
      <formula>0.05</formula>
    </cfRule>
  </conditionalFormatting>
  <conditionalFormatting sqref="D6:D21 G6:G21 L6:L21 O6:O21 T6:T21 W6:W21">
    <cfRule type="cellIs" dxfId="2" priority="3" operator="lessThan">
      <formula>0.05</formula>
    </cfRule>
  </conditionalFormatting>
  <conditionalFormatting sqref="T6:T21 W6:W21">
    <cfRule type="cellIs" dxfId="1" priority="2" operator="lessThan">
      <formula>0.05</formula>
    </cfRule>
  </conditionalFormatting>
  <conditionalFormatting sqref="T6:T7 W6:W7">
    <cfRule type="cellIs" dxfId="0" priority="1" operator="lessThan">
      <formula>0.05</formula>
    </cfRule>
  </conditionalFormatting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O55"/>
  <sheetViews>
    <sheetView workbookViewId="0">
      <selection activeCell="N4" sqref="N4:N55"/>
    </sheetView>
  </sheetViews>
  <sheetFormatPr defaultRowHeight="14.5" x14ac:dyDescent="0.35"/>
  <cols>
    <col min="1" max="1" width="32.81640625" bestFit="1" customWidth="1"/>
    <col min="2" max="3" width="18.7265625" bestFit="1" customWidth="1"/>
    <col min="4" max="4" width="18.54296875" customWidth="1"/>
    <col min="5" max="5" width="16.1796875" bestFit="1" customWidth="1"/>
    <col min="6" max="10" width="12" bestFit="1" customWidth="1"/>
    <col min="11" max="11" width="12.7265625" bestFit="1" customWidth="1"/>
    <col min="12" max="14" width="12" bestFit="1" customWidth="1"/>
    <col min="15" max="15" width="22.26953125" customWidth="1"/>
  </cols>
  <sheetData>
    <row r="1" spans="1:15" x14ac:dyDescent="0.35">
      <c r="A1" t="s">
        <v>1251</v>
      </c>
    </row>
    <row r="3" spans="1:15" x14ac:dyDescent="0.35">
      <c r="A3" s="33"/>
      <c r="B3" s="68" t="s">
        <v>374</v>
      </c>
      <c r="C3" s="68" t="s">
        <v>375</v>
      </c>
      <c r="D3" s="68" t="s">
        <v>381</v>
      </c>
      <c r="E3" s="68" t="s">
        <v>382</v>
      </c>
      <c r="F3" s="68" t="s">
        <v>143</v>
      </c>
      <c r="G3" s="68" t="s">
        <v>144</v>
      </c>
      <c r="H3" s="68" t="s">
        <v>145</v>
      </c>
      <c r="I3" s="68" t="s">
        <v>146</v>
      </c>
      <c r="J3" s="68" t="s">
        <v>147</v>
      </c>
      <c r="K3" s="68" t="s">
        <v>148</v>
      </c>
      <c r="L3" s="68" t="s">
        <v>149</v>
      </c>
      <c r="M3" s="68" t="s">
        <v>150</v>
      </c>
      <c r="N3" s="68" t="s">
        <v>151</v>
      </c>
      <c r="O3" s="33"/>
    </row>
    <row r="4" spans="1:15" x14ac:dyDescent="0.35">
      <c r="A4" s="15" t="s">
        <v>265</v>
      </c>
      <c r="B4" s="8">
        <v>79</v>
      </c>
      <c r="C4" s="8">
        <v>65</v>
      </c>
      <c r="D4" s="2">
        <v>0.53017890177593097</v>
      </c>
      <c r="E4" s="2">
        <v>0.22382432247060099</v>
      </c>
      <c r="F4" s="2">
        <v>2.4166879395910401</v>
      </c>
      <c r="G4" s="2">
        <v>0.33428209117083302</v>
      </c>
      <c r="H4" s="2">
        <v>27.516202613231201</v>
      </c>
      <c r="I4" s="2">
        <v>0.41432540425362502</v>
      </c>
      <c r="J4" s="2">
        <v>0.67160811495950601</v>
      </c>
      <c r="K4" s="2">
        <v>-1.6534869487239501</v>
      </c>
      <c r="L4" s="2">
        <v>0.21918937721690299</v>
      </c>
      <c r="M4" s="4">
        <v>4.5741188614556399E-14</v>
      </c>
      <c r="N4" s="4">
        <v>9.1939789115258496E-12</v>
      </c>
      <c r="O4" t="str">
        <f>IF(K4&lt;0,"Increased in Manitoba", "Decreased in Manitoba")</f>
        <v>Increased in Manitoba</v>
      </c>
    </row>
    <row r="5" spans="1:15" x14ac:dyDescent="0.35">
      <c r="A5" s="15" t="s">
        <v>187</v>
      </c>
      <c r="B5" s="8">
        <v>64</v>
      </c>
      <c r="C5" s="8">
        <v>40</v>
      </c>
      <c r="D5" s="2">
        <v>0.169732974620705</v>
      </c>
      <c r="E5" s="2">
        <v>1.39551790603702E-2</v>
      </c>
      <c r="F5" s="2">
        <v>2.7104918062323198</v>
      </c>
      <c r="G5" s="2">
        <v>1.2584158717170699</v>
      </c>
      <c r="H5" s="2">
        <v>5.9905918293800298</v>
      </c>
      <c r="I5" s="2">
        <v>7.4721385827697696E-3</v>
      </c>
      <c r="J5" s="2">
        <v>5.9593359681872897E-2</v>
      </c>
      <c r="K5" s="2">
        <v>-1.9984809211112999</v>
      </c>
      <c r="L5" s="2">
        <v>0.32655890915291402</v>
      </c>
      <c r="M5" s="4">
        <v>9.36825950148545E-10</v>
      </c>
      <c r="N5" s="4">
        <v>9.4151007989928801E-8</v>
      </c>
      <c r="O5" t="str">
        <f>IF(K5&lt;0,"Increased in Manitoba", "Decreased in Manitoba")</f>
        <v>Increased in Manitoba</v>
      </c>
    </row>
    <row r="6" spans="1:15" x14ac:dyDescent="0.35">
      <c r="A6" s="15" t="s">
        <v>216</v>
      </c>
      <c r="B6" s="8">
        <v>63</v>
      </c>
      <c r="C6" s="8">
        <v>50</v>
      </c>
      <c r="D6" s="2">
        <v>1.2731634896038599</v>
      </c>
      <c r="E6" s="2">
        <v>0.220290728812845</v>
      </c>
      <c r="F6" s="2">
        <v>1.3274412077256501</v>
      </c>
      <c r="G6" s="2">
        <v>0.59027866240118199</v>
      </c>
      <c r="H6" s="2">
        <v>2.99782257939165</v>
      </c>
      <c r="I6" s="2">
        <v>0.56900838701605405</v>
      </c>
      <c r="J6" s="2">
        <v>0.816933469930192</v>
      </c>
      <c r="K6" s="2">
        <v>-2.20331478340358</v>
      </c>
      <c r="L6" s="2">
        <v>0.36434372133016601</v>
      </c>
      <c r="M6" s="4">
        <v>1.4724568231372401E-9</v>
      </c>
      <c r="N6" s="4">
        <v>9.8654607150194806E-8</v>
      </c>
      <c r="O6" t="str">
        <f>IF(K6&lt;0,"Increased in Manitoba", "Decreased in Manitoba")</f>
        <v>Increased in Manitoba</v>
      </c>
    </row>
    <row r="7" spans="1:15" x14ac:dyDescent="0.35">
      <c r="A7" s="15" t="s">
        <v>260</v>
      </c>
      <c r="B7" s="8">
        <v>41</v>
      </c>
      <c r="C7" s="8">
        <v>49</v>
      </c>
      <c r="D7" s="2">
        <v>4.7311886575451399E-2</v>
      </c>
      <c r="E7" s="2">
        <v>0.22408826208618299</v>
      </c>
      <c r="F7" s="2">
        <v>0.42085069892396798</v>
      </c>
      <c r="G7" s="2">
        <v>0.19975382273857201</v>
      </c>
      <c r="H7" s="2">
        <v>0.86741871637958701</v>
      </c>
      <c r="I7" s="2">
        <v>1.25791326601338E-2</v>
      </c>
      <c r="J7" s="2">
        <v>7.9012677021465305E-2</v>
      </c>
      <c r="K7" s="2">
        <v>1.5352632633980501</v>
      </c>
      <c r="L7" s="2">
        <v>0.26416922337113702</v>
      </c>
      <c r="M7" s="4">
        <v>6.1854197319632898E-9</v>
      </c>
      <c r="N7" s="4">
        <v>3.10817341531155E-7</v>
      </c>
      <c r="O7" t="str">
        <f>IF(K7&lt;0,"Increased in Manitoba", "Decreased in Manitoba")</f>
        <v>Decreased in Manitoba</v>
      </c>
    </row>
    <row r="8" spans="1:15" x14ac:dyDescent="0.35">
      <c r="A8" s="15" t="s">
        <v>190</v>
      </c>
      <c r="B8" s="8">
        <v>41</v>
      </c>
      <c r="C8" s="8">
        <v>16</v>
      </c>
      <c r="D8" s="2">
        <v>1.6505535727118801E-2</v>
      </c>
      <c r="E8" s="2">
        <v>1.39697911190442E-3</v>
      </c>
      <c r="F8" s="2">
        <v>3.3666868967600698</v>
      </c>
      <c r="G8" s="2">
        <v>1.58682057580588</v>
      </c>
      <c r="H8" s="2">
        <v>7.40277703086144</v>
      </c>
      <c r="I8" s="2">
        <v>7.0327790947973998E-4</v>
      </c>
      <c r="J8" s="2">
        <v>1.08737584465714E-2</v>
      </c>
      <c r="K8" s="2">
        <v>-2.2782866033879201</v>
      </c>
      <c r="L8" s="2">
        <v>0.40918570813897198</v>
      </c>
      <c r="M8" s="4">
        <v>2.5789460345038201E-8</v>
      </c>
      <c r="N8" s="4">
        <v>1.0367363058705299E-6</v>
      </c>
      <c r="O8" t="str">
        <f>IF(K8&lt;0,"Increased in Manitoba", "Decreased in Manitoba")</f>
        <v>Increased in Manitoba</v>
      </c>
    </row>
    <row r="9" spans="1:15" x14ac:dyDescent="0.35">
      <c r="A9" s="15" t="s">
        <v>282</v>
      </c>
      <c r="B9" s="8">
        <v>32</v>
      </c>
      <c r="C9" s="8">
        <v>19</v>
      </c>
      <c r="D9" s="2">
        <v>0.109261137837739</v>
      </c>
      <c r="E9" s="2">
        <v>9.8002168250480304E-3</v>
      </c>
      <c r="F9" s="2">
        <v>1.7123494627365099</v>
      </c>
      <c r="G9" s="2">
        <v>0.81705958048819505</v>
      </c>
      <c r="H9" s="2">
        <v>3.6573259665946498</v>
      </c>
      <c r="I9" s="2">
        <v>0.166305668074133</v>
      </c>
      <c r="J9" s="2">
        <v>0.43412258808962001</v>
      </c>
      <c r="K9" s="2">
        <v>-2.6956604573075902</v>
      </c>
      <c r="L9" s="2">
        <v>0.51889502666910903</v>
      </c>
      <c r="M9" s="4">
        <v>2.04718156870953E-7</v>
      </c>
      <c r="N9" s="4">
        <v>6.8580582551769396E-6</v>
      </c>
      <c r="O9" t="str">
        <f>IF(K9&lt;0,"Increased in Manitoba", "Decreased in Manitoba")</f>
        <v>Increased in Manitoba</v>
      </c>
    </row>
    <row r="10" spans="1:15" x14ac:dyDescent="0.35">
      <c r="A10" s="15" t="s">
        <v>160</v>
      </c>
      <c r="B10" s="8">
        <v>71</v>
      </c>
      <c r="C10" s="8">
        <v>33</v>
      </c>
      <c r="D10" s="2">
        <v>0.160262341302296</v>
      </c>
      <c r="E10" s="2">
        <v>2.7848048487944099E-2</v>
      </c>
      <c r="F10" s="2">
        <v>7.62777832779219</v>
      </c>
      <c r="G10" s="2">
        <v>3.24036105346168</v>
      </c>
      <c r="H10" s="2">
        <v>19.416289610603702</v>
      </c>
      <c r="I10" s="2">
        <v>1.4012603221220399E-7</v>
      </c>
      <c r="J10" s="2">
        <v>2.8165332474653002E-5</v>
      </c>
      <c r="K10" s="2">
        <v>-1.9518615205414001</v>
      </c>
      <c r="L10" s="2">
        <v>0.38603886024141898</v>
      </c>
      <c r="M10" s="4">
        <v>4.2785637166531398E-7</v>
      </c>
      <c r="N10" s="4">
        <v>1.0749891338090999E-5</v>
      </c>
      <c r="O10" t="str">
        <f>IF(K10&lt;0,"Increased in Manitoba", "Decreased in Manitoba")</f>
        <v>Increased in Manitoba</v>
      </c>
    </row>
    <row r="11" spans="1:15" x14ac:dyDescent="0.35">
      <c r="A11" s="15" t="s">
        <v>315</v>
      </c>
      <c r="B11" s="8">
        <v>79</v>
      </c>
      <c r="C11" s="8">
        <v>65</v>
      </c>
      <c r="D11" s="2">
        <v>1.8512808927744999</v>
      </c>
      <c r="E11" s="2">
        <v>0.40686751969868601</v>
      </c>
      <c r="F11" s="2">
        <v>2.4166879395910401</v>
      </c>
      <c r="G11" s="2">
        <v>0.33428209117083302</v>
      </c>
      <c r="H11" s="2">
        <v>27.516202613231201</v>
      </c>
      <c r="I11" s="2">
        <v>0.41432540425362502</v>
      </c>
      <c r="J11" s="2">
        <v>0.67160811495950601</v>
      </c>
      <c r="K11" s="2">
        <v>-1.4326177484918201</v>
      </c>
      <c r="L11" s="2">
        <v>0.28310261905210499</v>
      </c>
      <c r="M11" s="4">
        <v>4.1833711028615999E-7</v>
      </c>
      <c r="N11" s="4">
        <v>1.0749891338090999E-5</v>
      </c>
      <c r="O11" t="str">
        <f>IF(K11&lt;0,"Increased in Manitoba", "Decreased in Manitoba")</f>
        <v>Increased in Manitoba</v>
      </c>
    </row>
    <row r="12" spans="1:15" x14ac:dyDescent="0.35">
      <c r="A12" s="15" t="s">
        <v>196</v>
      </c>
      <c r="B12" s="8">
        <v>58</v>
      </c>
      <c r="C12" s="8">
        <v>44</v>
      </c>
      <c r="D12" s="2">
        <v>3.5515880986415803E-2</v>
      </c>
      <c r="E12" s="2">
        <v>8.3353806729771201E-3</v>
      </c>
      <c r="F12" s="2">
        <v>1.4293168547166399</v>
      </c>
      <c r="G12" s="2">
        <v>0.67932072981963099</v>
      </c>
      <c r="H12" s="2">
        <v>3.0231809646198502</v>
      </c>
      <c r="I12" s="2">
        <v>0.38020585523848699</v>
      </c>
      <c r="J12" s="2">
        <v>0.66153017666703595</v>
      </c>
      <c r="K12" s="2">
        <v>-1.2567295131234799</v>
      </c>
      <c r="L12" s="2">
        <v>0.26617742740529399</v>
      </c>
      <c r="M12" s="4">
        <v>2.3422934845029898E-6</v>
      </c>
      <c r="N12" s="4">
        <v>5.2006232577794802E-5</v>
      </c>
      <c r="O12" t="str">
        <f>IF(K12&lt;0,"Increased in Manitoba", "Decreased in Manitoba")</f>
        <v>Increased in Manitoba</v>
      </c>
    </row>
    <row r="13" spans="1:15" x14ac:dyDescent="0.35">
      <c r="A13" s="15" t="s">
        <v>224</v>
      </c>
      <c r="B13" s="8">
        <v>66</v>
      </c>
      <c r="C13" s="8">
        <v>61</v>
      </c>
      <c r="D13" s="2">
        <v>0.17151889207509399</v>
      </c>
      <c r="E13" s="2">
        <v>0.39548749394513699</v>
      </c>
      <c r="F13" s="2">
        <v>0.57912806964637198</v>
      </c>
      <c r="G13" s="2">
        <v>0.197831489033541</v>
      </c>
      <c r="H13" s="2">
        <v>1.57767467506353</v>
      </c>
      <c r="I13" s="2">
        <v>0.26465442613700102</v>
      </c>
      <c r="J13" s="2">
        <v>0.58456636981909005</v>
      </c>
      <c r="K13" s="2">
        <v>1.10352315533914</v>
      </c>
      <c r="L13" s="2">
        <v>0.234736187177183</v>
      </c>
      <c r="M13" s="4">
        <v>2.5873747551141699E-6</v>
      </c>
      <c r="N13" s="4">
        <v>5.2006232577794802E-5</v>
      </c>
      <c r="O13" t="str">
        <f>IF(K13&lt;0,"Increased in Manitoba", "Decreased in Manitoba")</f>
        <v>Decreased in Manitoba</v>
      </c>
    </row>
    <row r="14" spans="1:15" x14ac:dyDescent="0.35">
      <c r="A14" s="15" t="s">
        <v>218</v>
      </c>
      <c r="B14" s="8">
        <v>57</v>
      </c>
      <c r="C14" s="8">
        <v>40</v>
      </c>
      <c r="D14" s="2">
        <v>3.0455349096362799E-2</v>
      </c>
      <c r="E14" s="2">
        <v>1.04524202084682E-2</v>
      </c>
      <c r="F14" s="2">
        <v>1.7155882169083101</v>
      </c>
      <c r="G14" s="2">
        <v>0.830094060000652</v>
      </c>
      <c r="H14" s="2">
        <v>3.5786676366133299</v>
      </c>
      <c r="I14" s="2">
        <v>0.12575655956724099</v>
      </c>
      <c r="J14" s="2">
        <v>0.36633432569587498</v>
      </c>
      <c r="K14" s="2">
        <v>-1.1472580244338899</v>
      </c>
      <c r="L14" s="2">
        <v>0.24706035970602899</v>
      </c>
      <c r="M14" s="4">
        <v>3.4233285768348101E-6</v>
      </c>
      <c r="N14" s="4">
        <v>6.2553549449436004E-5</v>
      </c>
      <c r="O14" t="str">
        <f>IF(K14&lt;0,"Increased in Manitoba", "Decreased in Manitoba")</f>
        <v>Increased in Manitoba</v>
      </c>
    </row>
    <row r="15" spans="1:15" x14ac:dyDescent="0.35">
      <c r="A15" s="15" t="s">
        <v>204</v>
      </c>
      <c r="B15" s="8">
        <v>32</v>
      </c>
      <c r="C15" s="8">
        <v>13</v>
      </c>
      <c r="D15" s="2">
        <v>1.1287730661333701E-2</v>
      </c>
      <c r="E15" s="2">
        <v>1.2716361987925001E-3</v>
      </c>
      <c r="F15" s="2">
        <v>2.7938273438818402</v>
      </c>
      <c r="G15" s="2">
        <v>1.2589253048842901</v>
      </c>
      <c r="H15" s="2">
        <v>6.4908890458475899</v>
      </c>
      <c r="I15" s="2">
        <v>7.25726830076263E-3</v>
      </c>
      <c r="J15" s="2">
        <v>5.9593359681872897E-2</v>
      </c>
      <c r="K15" s="2">
        <v>-2.0939416957887098</v>
      </c>
      <c r="L15" s="2">
        <v>0.460035542762463</v>
      </c>
      <c r="M15" s="4">
        <v>5.3215324549160704E-6</v>
      </c>
      <c r="N15" s="4">
        <v>8.2279078726009994E-5</v>
      </c>
      <c r="O15" t="str">
        <f>IF(K15&lt;0,"Increased in Manitoba", "Decreased in Manitoba")</f>
        <v>Increased in Manitoba</v>
      </c>
    </row>
    <row r="16" spans="1:15" x14ac:dyDescent="0.35">
      <c r="A16" s="15" t="s">
        <v>215</v>
      </c>
      <c r="B16" s="8">
        <v>62</v>
      </c>
      <c r="C16" s="8">
        <v>60</v>
      </c>
      <c r="D16" s="2">
        <v>7.8308396436454597E-2</v>
      </c>
      <c r="E16" s="2">
        <v>0.46018610695864998</v>
      </c>
      <c r="F16" s="2">
        <v>0.49175279084507301</v>
      </c>
      <c r="G16" s="2">
        <v>0.18078662688390901</v>
      </c>
      <c r="H16" s="2">
        <v>1.2490433139866299</v>
      </c>
      <c r="I16" s="2">
        <v>0.14079590784861601</v>
      </c>
      <c r="J16" s="2">
        <v>0.38767092435029898</v>
      </c>
      <c r="K16" s="2">
        <v>1.4339486886455799</v>
      </c>
      <c r="L16" s="2">
        <v>0.31424373510679299</v>
      </c>
      <c r="M16" s="4">
        <v>5.0386138887858999E-6</v>
      </c>
      <c r="N16" s="4">
        <v>8.2279078726009994E-5</v>
      </c>
      <c r="O16" t="str">
        <f>IF(K16&lt;0,"Increased in Manitoba", "Decreased in Manitoba")</f>
        <v>Decreased in Manitoba</v>
      </c>
    </row>
    <row r="17" spans="1:15" x14ac:dyDescent="0.35">
      <c r="A17" s="15" t="s">
        <v>305</v>
      </c>
      <c r="B17" s="8">
        <v>77</v>
      </c>
      <c r="C17" s="8">
        <v>60</v>
      </c>
      <c r="D17" s="2">
        <v>2.69178094414255</v>
      </c>
      <c r="E17" s="2">
        <v>0.58182517795592403</v>
      </c>
      <c r="F17" s="2">
        <v>2.86746920409119</v>
      </c>
      <c r="G17" s="2">
        <v>0.75533485206347195</v>
      </c>
      <c r="H17" s="2">
        <v>13.368235678056701</v>
      </c>
      <c r="I17" s="2">
        <v>8.9416276503863898E-2</v>
      </c>
      <c r="J17" s="2">
        <v>0.28988179963349398</v>
      </c>
      <c r="K17" s="2">
        <v>-1.4099229701990501</v>
      </c>
      <c r="L17" s="2">
        <v>0.31369968300746698</v>
      </c>
      <c r="M17" s="4">
        <v>6.9733869918486804E-6</v>
      </c>
      <c r="N17" s="4">
        <v>9.1296001740848203E-5</v>
      </c>
      <c r="O17" t="str">
        <f>IF(K17&lt;0,"Increased in Manitoba", "Decreased in Manitoba")</f>
        <v>Increased in Manitoba</v>
      </c>
    </row>
    <row r="18" spans="1:15" x14ac:dyDescent="0.35">
      <c r="A18" s="15" t="s">
        <v>210</v>
      </c>
      <c r="B18" s="8">
        <v>58</v>
      </c>
      <c r="C18" s="8">
        <v>33</v>
      </c>
      <c r="D18" s="2">
        <v>1.5839241003157301E-2</v>
      </c>
      <c r="E18" s="2">
        <v>5.52822117607103E-3</v>
      </c>
      <c r="F18" s="2">
        <v>2.7315465990746901</v>
      </c>
      <c r="G18" s="2">
        <v>1.3280169256296499</v>
      </c>
      <c r="H18" s="2">
        <v>5.7246655597199201</v>
      </c>
      <c r="I18" s="2">
        <v>4.2267639606525902E-3</v>
      </c>
      <c r="J18" s="2">
        <v>4.2478977804558601E-2</v>
      </c>
      <c r="K18" s="2">
        <v>-1.19027743634435</v>
      </c>
      <c r="L18" s="2">
        <v>0.26385863599120701</v>
      </c>
      <c r="M18" s="4">
        <v>6.45098903406804E-6</v>
      </c>
      <c r="N18" s="4">
        <v>9.1296001740848203E-5</v>
      </c>
      <c r="O18" t="str">
        <f>IF(K18&lt;0,"Increased in Manitoba", "Decreased in Manitoba")</f>
        <v>Increased in Manitoba</v>
      </c>
    </row>
    <row r="19" spans="1:15" x14ac:dyDescent="0.35">
      <c r="A19" s="15" t="s">
        <v>277</v>
      </c>
      <c r="B19" s="8">
        <v>75</v>
      </c>
      <c r="C19" s="8">
        <v>61</v>
      </c>
      <c r="D19" s="2">
        <v>0.127109371514565</v>
      </c>
      <c r="E19" s="2">
        <v>4.0702239133951899E-2</v>
      </c>
      <c r="F19" s="2">
        <v>1.6338909064398901</v>
      </c>
      <c r="G19" s="2">
        <v>0.46829704347782197</v>
      </c>
      <c r="H19" s="2">
        <v>6.0443527903855596</v>
      </c>
      <c r="I19" s="2">
        <v>0.41156968716266401</v>
      </c>
      <c r="J19" s="2">
        <v>0.67160811495950601</v>
      </c>
      <c r="K19" s="2">
        <v>-1.008341588598</v>
      </c>
      <c r="L19" s="2">
        <v>0.224790020876036</v>
      </c>
      <c r="M19" s="4">
        <v>7.2673434221570696E-6</v>
      </c>
      <c r="N19" s="4">
        <v>9.1296001740848203E-5</v>
      </c>
      <c r="O19" t="str">
        <f>IF(K19&lt;0,"Increased in Manitoba", "Decreased in Manitoba")</f>
        <v>Increased in Manitoba</v>
      </c>
    </row>
    <row r="20" spans="1:15" x14ac:dyDescent="0.35">
      <c r="A20" s="15" t="s">
        <v>185</v>
      </c>
      <c r="B20" s="8">
        <v>43</v>
      </c>
      <c r="C20" s="8">
        <v>15</v>
      </c>
      <c r="D20" s="2">
        <v>1.0259139061279199E-2</v>
      </c>
      <c r="E20" s="2">
        <v>1.8322189439887099E-3</v>
      </c>
      <c r="F20" s="2">
        <v>4.0338530106953101</v>
      </c>
      <c r="G20" s="2">
        <v>1.8826006321086</v>
      </c>
      <c r="H20" s="2">
        <v>9.0067701761953902</v>
      </c>
      <c r="I20" s="2">
        <v>1.0025533030875501E-4</v>
      </c>
      <c r="J20" s="2">
        <v>3.3585535653432902E-3</v>
      </c>
      <c r="K20" s="2">
        <v>-1.7849998286802999</v>
      </c>
      <c r="L20" s="2">
        <v>0.417064756712343</v>
      </c>
      <c r="M20" s="4">
        <v>1.8696849097610299E-5</v>
      </c>
      <c r="N20" s="4">
        <v>2.21062745212921E-4</v>
      </c>
      <c r="O20" t="str">
        <f>IF(K20&lt;0,"Increased in Manitoba", "Decreased in Manitoba")</f>
        <v>Increased in Manitoba</v>
      </c>
    </row>
    <row r="21" spans="1:15" x14ac:dyDescent="0.35">
      <c r="A21" s="15" t="s">
        <v>205</v>
      </c>
      <c r="B21" s="8">
        <v>53</v>
      </c>
      <c r="C21" s="8">
        <v>34</v>
      </c>
      <c r="D21" s="2">
        <v>4.8868892212131101E-2</v>
      </c>
      <c r="E21" s="2">
        <v>1.3852492411208299E-2</v>
      </c>
      <c r="F21" s="2">
        <v>1.9397149813478001</v>
      </c>
      <c r="G21" s="2">
        <v>0.95909173970261896</v>
      </c>
      <c r="H21" s="2">
        <v>3.9653160148751998</v>
      </c>
      <c r="I21" s="2">
        <v>4.8831986235492397E-2</v>
      </c>
      <c r="J21" s="2">
        <v>0.182169061868625</v>
      </c>
      <c r="K21" s="2">
        <v>-1.3241016546709601</v>
      </c>
      <c r="L21" s="2">
        <v>0.31031278280107</v>
      </c>
      <c r="M21" s="4">
        <v>1.9812771196337001E-5</v>
      </c>
      <c r="N21" s="4">
        <v>2.2124261169242899E-4</v>
      </c>
      <c r="O21" t="str">
        <f>IF(K21&lt;0,"Increased in Manitoba", "Decreased in Manitoba")</f>
        <v>Increased in Manitoba</v>
      </c>
    </row>
    <row r="22" spans="1:15" x14ac:dyDescent="0.35">
      <c r="A22" s="15" t="s">
        <v>256</v>
      </c>
      <c r="B22" s="8">
        <v>6</v>
      </c>
      <c r="C22" s="8">
        <v>22</v>
      </c>
      <c r="D22" s="2">
        <v>7.1577572300060201E-3</v>
      </c>
      <c r="E22" s="2">
        <v>0.437884144738242</v>
      </c>
      <c r="F22" s="2">
        <v>0.172958293526602</v>
      </c>
      <c r="G22" s="2">
        <v>5.3342513366564599E-2</v>
      </c>
      <c r="H22" s="2">
        <v>0.48100687435223999</v>
      </c>
      <c r="I22" s="2">
        <v>1.3513798547128299E-4</v>
      </c>
      <c r="J22" s="2">
        <v>3.88039072567541E-3</v>
      </c>
      <c r="K22" s="2">
        <v>3.4563449865048201</v>
      </c>
      <c r="L22" s="2">
        <v>0.88747422991763703</v>
      </c>
      <c r="M22" s="4">
        <v>9.8366462792709401E-5</v>
      </c>
      <c r="N22" s="4">
        <v>1.0406136327018201E-3</v>
      </c>
      <c r="O22" t="str">
        <f>IF(K22&lt;0,"Increased in Manitoba", "Decreased in Manitoba")</f>
        <v>Decreased in Manitoba</v>
      </c>
    </row>
    <row r="23" spans="1:15" x14ac:dyDescent="0.35">
      <c r="A23" s="15" t="s">
        <v>323</v>
      </c>
      <c r="B23" s="8">
        <v>30</v>
      </c>
      <c r="C23" s="8">
        <v>10</v>
      </c>
      <c r="D23" s="2">
        <v>7.9163911932162209E-3</v>
      </c>
      <c r="E23" s="2">
        <v>1.7481740088646301E-3</v>
      </c>
      <c r="F23" s="2">
        <v>3.4422162278422599</v>
      </c>
      <c r="G23" s="2">
        <v>1.46447572432939</v>
      </c>
      <c r="H23" s="2">
        <v>8.6979162366883997</v>
      </c>
      <c r="I23" s="2">
        <v>2.7717507332253402E-3</v>
      </c>
      <c r="J23" s="2">
        <v>3.09512165210163E-2</v>
      </c>
      <c r="K23" s="2">
        <v>-1.82156817274715</v>
      </c>
      <c r="L23" s="2">
        <v>0.48387813424808601</v>
      </c>
      <c r="M23" s="4">
        <v>1.6687033562901E-4</v>
      </c>
      <c r="N23" s="4">
        <v>1.6770468730715499E-3</v>
      </c>
      <c r="O23" t="str">
        <f>IF(K23&lt;0,"Increased in Manitoba", "Decreased in Manitoba")</f>
        <v>Increased in Manitoba</v>
      </c>
    </row>
    <row r="24" spans="1:15" x14ac:dyDescent="0.35">
      <c r="A24" s="15" t="s">
        <v>319</v>
      </c>
      <c r="B24" s="8">
        <v>10</v>
      </c>
      <c r="C24" s="8">
        <v>26</v>
      </c>
      <c r="D24" s="2">
        <v>3.5995285495402103E-2</v>
      </c>
      <c r="E24" s="2">
        <v>0.56855339802143501</v>
      </c>
      <c r="F24" s="2">
        <v>0.23530994239156999</v>
      </c>
      <c r="G24" s="2">
        <v>9.1738364941883893E-2</v>
      </c>
      <c r="H24" s="2">
        <v>0.56307697852751304</v>
      </c>
      <c r="I24" s="2">
        <v>4.5539329128335801E-4</v>
      </c>
      <c r="J24" s="2">
        <v>7.7830241384595003E-3</v>
      </c>
      <c r="K24" s="2">
        <v>3.1150549275674302</v>
      </c>
      <c r="L24" s="2">
        <v>0.83274248904960202</v>
      </c>
      <c r="M24" s="4">
        <v>1.8349521529836799E-4</v>
      </c>
      <c r="N24" s="4">
        <v>1.75631134642724E-3</v>
      </c>
      <c r="O24" t="str">
        <f>IF(K24&lt;0,"Increased in Manitoba", "Decreased in Manitoba")</f>
        <v>Decreased in Manitoba</v>
      </c>
    </row>
    <row r="25" spans="1:15" x14ac:dyDescent="0.35">
      <c r="A25" s="15" t="s">
        <v>233</v>
      </c>
      <c r="B25" s="8">
        <v>39</v>
      </c>
      <c r="C25" s="8">
        <v>40</v>
      </c>
      <c r="D25" s="2">
        <v>0.56235107460771305</v>
      </c>
      <c r="E25" s="2">
        <v>1.13837295692281</v>
      </c>
      <c r="F25" s="2">
        <v>0.67501739972215102</v>
      </c>
      <c r="G25" s="2">
        <v>0.33481899171865098</v>
      </c>
      <c r="H25" s="2">
        <v>1.3505765234121301</v>
      </c>
      <c r="I25" s="2">
        <v>0.25369132925670901</v>
      </c>
      <c r="J25" s="2">
        <v>0.572943339107848</v>
      </c>
      <c r="K25" s="2">
        <v>1.74667098636541</v>
      </c>
      <c r="L25" s="2">
        <v>0.46932785932722798</v>
      </c>
      <c r="M25" s="4">
        <v>1.9793031676296199E-4</v>
      </c>
      <c r="N25" s="4">
        <v>1.80836334860706E-3</v>
      </c>
      <c r="O25" t="str">
        <f>IF(K25&lt;0,"Increased in Manitoba", "Decreased in Manitoba")</f>
        <v>Decreased in Manitoba</v>
      </c>
    </row>
    <row r="26" spans="1:15" x14ac:dyDescent="0.35">
      <c r="A26" s="15" t="s">
        <v>279</v>
      </c>
      <c r="B26" s="8">
        <v>55</v>
      </c>
      <c r="C26" s="8">
        <v>54</v>
      </c>
      <c r="D26" s="2">
        <v>0.167371933501889</v>
      </c>
      <c r="E26" s="2">
        <v>6.8679614146706397E-2</v>
      </c>
      <c r="F26" s="2">
        <v>0.58969035501571998</v>
      </c>
      <c r="G26" s="2">
        <v>0.25980569588158797</v>
      </c>
      <c r="H26" s="2">
        <v>1.30175448370769</v>
      </c>
      <c r="I26" s="2">
        <v>0.19859262739408301</v>
      </c>
      <c r="J26" s="2">
        <v>0.49408593424406599</v>
      </c>
      <c r="K26" s="2">
        <v>-0.89246682968589697</v>
      </c>
      <c r="L26" s="2">
        <v>0.24302895187593701</v>
      </c>
      <c r="M26" s="4">
        <v>2.4040974524508501E-4</v>
      </c>
      <c r="N26" s="4">
        <v>2.1009721214896499E-3</v>
      </c>
      <c r="O26" t="str">
        <f>IF(K26&lt;0,"Increased in Manitoba", "Decreased in Manitoba")</f>
        <v>Increased in Manitoba</v>
      </c>
    </row>
    <row r="27" spans="1:15" x14ac:dyDescent="0.35">
      <c r="A27" s="15" t="s">
        <v>311</v>
      </c>
      <c r="B27" s="8">
        <v>57</v>
      </c>
      <c r="C27" s="8">
        <v>44</v>
      </c>
      <c r="D27" s="2">
        <v>2.4377418666862299E-2</v>
      </c>
      <c r="E27" s="2">
        <v>1.34590406082349E-2</v>
      </c>
      <c r="F27" s="2">
        <v>1.3467005475146701</v>
      </c>
      <c r="G27" s="2">
        <v>0.64269727835384605</v>
      </c>
      <c r="H27" s="2">
        <v>2.8319762822942098</v>
      </c>
      <c r="I27" s="2">
        <v>0.48502231118953298</v>
      </c>
      <c r="J27" s="2">
        <v>0.74312945043455203</v>
      </c>
      <c r="K27" s="2">
        <v>-0.91390015676995295</v>
      </c>
      <c r="L27" s="2">
        <v>0.25134418682915399</v>
      </c>
      <c r="M27" s="4">
        <v>2.7685007807054502E-4</v>
      </c>
      <c r="N27" s="4">
        <v>2.3186194038408198E-3</v>
      </c>
      <c r="O27" t="str">
        <f>IF(K27&lt;0,"Increased in Manitoba", "Decreased in Manitoba")</f>
        <v>Increased in Manitoba</v>
      </c>
    </row>
    <row r="28" spans="1:15" x14ac:dyDescent="0.35">
      <c r="A28" s="15" t="s">
        <v>259</v>
      </c>
      <c r="B28" s="8">
        <v>18</v>
      </c>
      <c r="C28" s="8">
        <v>29</v>
      </c>
      <c r="D28" s="2">
        <v>2.34925591217729E-2</v>
      </c>
      <c r="E28" s="2">
        <v>0.11714886767589899</v>
      </c>
      <c r="F28" s="2">
        <v>0.39662957808202698</v>
      </c>
      <c r="G28" s="2">
        <v>0.18149918583717101</v>
      </c>
      <c r="H28" s="2">
        <v>0.84749431577940404</v>
      </c>
      <c r="I28" s="2">
        <v>1.30854132073426E-2</v>
      </c>
      <c r="J28" s="2">
        <v>7.9702062262904994E-2</v>
      </c>
      <c r="K28" s="2">
        <v>1.84590137190992</v>
      </c>
      <c r="L28" s="2">
        <v>0.51498168815892598</v>
      </c>
      <c r="M28" s="4">
        <v>3.3785144003051199E-4</v>
      </c>
      <c r="N28" s="4">
        <v>2.7163255778453201E-3</v>
      </c>
      <c r="O28" t="str">
        <f>IF(K28&lt;0,"Increased in Manitoba", "Decreased in Manitoba")</f>
        <v>Decreased in Manitoba</v>
      </c>
    </row>
    <row r="29" spans="1:15" x14ac:dyDescent="0.35">
      <c r="A29" s="15" t="s">
        <v>246</v>
      </c>
      <c r="B29" s="8">
        <v>38</v>
      </c>
      <c r="C29" s="8">
        <v>44</v>
      </c>
      <c r="D29" s="2">
        <v>7.0137931286906402E-2</v>
      </c>
      <c r="E29" s="2">
        <v>0.32266727321192301</v>
      </c>
      <c r="F29" s="2">
        <v>0.50445871062073999</v>
      </c>
      <c r="G29" s="2">
        <v>0.246585963500047</v>
      </c>
      <c r="H29" s="2">
        <v>1.0177743562802299</v>
      </c>
      <c r="I29" s="2">
        <v>4.8528295803118703E-2</v>
      </c>
      <c r="J29" s="2">
        <v>0.182169061868625</v>
      </c>
      <c r="K29" s="2">
        <v>1.33241560927233</v>
      </c>
      <c r="L29" s="2">
        <v>0.38922895377379702</v>
      </c>
      <c r="M29" s="4">
        <v>6.1884397013289795E-4</v>
      </c>
      <c r="N29" s="4">
        <v>4.7841399229504797E-3</v>
      </c>
      <c r="O29" t="str">
        <f>IF(K29&lt;0,"Increased in Manitoba", "Decreased in Manitoba")</f>
        <v>Decreased in Manitoba</v>
      </c>
    </row>
    <row r="30" spans="1:15" x14ac:dyDescent="0.35">
      <c r="A30" s="15" t="s">
        <v>269</v>
      </c>
      <c r="B30" s="8">
        <v>24</v>
      </c>
      <c r="C30" s="8">
        <v>13</v>
      </c>
      <c r="D30" s="2">
        <v>0.34461077728287398</v>
      </c>
      <c r="E30" s="2">
        <v>3.6959297483964001E-3</v>
      </c>
      <c r="F30" s="2">
        <v>1.8066231156580499</v>
      </c>
      <c r="G30" s="2">
        <v>0.79174044652976805</v>
      </c>
      <c r="H30" s="2">
        <v>4.2760036891336597</v>
      </c>
      <c r="I30" s="2">
        <v>0.134321924247151</v>
      </c>
      <c r="J30" s="2">
        <v>0.38569581105253498</v>
      </c>
      <c r="K30" s="2">
        <v>-2.7612552532116501</v>
      </c>
      <c r="L30" s="2">
        <v>0.80932505445442304</v>
      </c>
      <c r="M30" s="4">
        <v>6.4535434752444098E-4</v>
      </c>
      <c r="N30" s="4">
        <v>4.8043045871263897E-3</v>
      </c>
      <c r="O30" t="str">
        <f>IF(K30&lt;0,"Increased in Manitoba", "Decreased in Manitoba")</f>
        <v>Increased in Manitoba</v>
      </c>
    </row>
    <row r="31" spans="1:15" x14ac:dyDescent="0.35">
      <c r="A31" s="15" t="s">
        <v>194</v>
      </c>
      <c r="B31" s="8">
        <v>53</v>
      </c>
      <c r="C31" s="8">
        <v>31</v>
      </c>
      <c r="D31" s="2">
        <v>9.5872636892553303E-3</v>
      </c>
      <c r="E31" s="2">
        <v>3.8106090534971598E-3</v>
      </c>
      <c r="F31" s="2">
        <v>2.3068744394474598</v>
      </c>
      <c r="G31" s="2">
        <v>1.14038849376882</v>
      </c>
      <c r="H31" s="2">
        <v>4.7324314927284696</v>
      </c>
      <c r="I31" s="2">
        <v>1.3702692626962399E-2</v>
      </c>
      <c r="J31" s="2">
        <v>8.1007094647630395E-2</v>
      </c>
      <c r="K31" s="2">
        <v>-1.0203832561652699</v>
      </c>
      <c r="L31" s="2">
        <v>0.30053932802813599</v>
      </c>
      <c r="M31" s="4">
        <v>6.8585044514923898E-4</v>
      </c>
      <c r="N31" s="4">
        <v>4.92342640982132E-3</v>
      </c>
      <c r="O31" t="str">
        <f>IF(K31&lt;0,"Increased in Manitoba", "Decreased in Manitoba")</f>
        <v>Increased in Manitoba</v>
      </c>
    </row>
    <row r="32" spans="1:15" x14ac:dyDescent="0.35">
      <c r="A32" s="15" t="s">
        <v>325</v>
      </c>
      <c r="B32" s="8">
        <v>16</v>
      </c>
      <c r="C32" s="8">
        <v>9</v>
      </c>
      <c r="D32" s="2">
        <v>5.7713435508806596E-3</v>
      </c>
      <c r="E32" s="2">
        <v>1.14747993075937E-3</v>
      </c>
      <c r="F32" s="2">
        <v>1.6356933732864201</v>
      </c>
      <c r="G32" s="2">
        <v>0.624983293693397</v>
      </c>
      <c r="H32" s="2">
        <v>4.5357326966718503</v>
      </c>
      <c r="I32" s="2">
        <v>0.37963877581903499</v>
      </c>
      <c r="J32" s="2">
        <v>0.66153017666703595</v>
      </c>
      <c r="K32" s="2">
        <v>-1.99762954240983</v>
      </c>
      <c r="L32" s="2">
        <v>0.59108658750452603</v>
      </c>
      <c r="M32" s="4">
        <v>7.2594382501467403E-4</v>
      </c>
      <c r="N32" s="4">
        <v>5.0315416837224004E-3</v>
      </c>
      <c r="O32" t="str">
        <f>IF(K32&lt;0,"Increased in Manitoba", "Decreased in Manitoba")</f>
        <v>Increased in Manitoba</v>
      </c>
    </row>
    <row r="33" spans="1:15" x14ac:dyDescent="0.35">
      <c r="A33" s="15" t="s">
        <v>182</v>
      </c>
      <c r="B33" s="8">
        <v>49</v>
      </c>
      <c r="C33" s="8">
        <v>35</v>
      </c>
      <c r="D33" s="2">
        <v>0.70767105387254803</v>
      </c>
      <c r="E33" s="2">
        <v>0.59493583956557194</v>
      </c>
      <c r="F33" s="2">
        <v>1.4834968405247499</v>
      </c>
      <c r="G33" s="2">
        <v>0.73901217668777597</v>
      </c>
      <c r="H33" s="2">
        <v>2.9954699356168799</v>
      </c>
      <c r="I33" s="2">
        <v>0.25124130560790198</v>
      </c>
      <c r="J33" s="2">
        <v>0.572943339107848</v>
      </c>
      <c r="K33" s="2">
        <v>-1.6887335449982099</v>
      </c>
      <c r="L33" s="2">
        <v>0.51002001064747304</v>
      </c>
      <c r="M33" s="4">
        <v>9.2925898672113804E-4</v>
      </c>
      <c r="N33" s="4">
        <v>6.2260352110316197E-3</v>
      </c>
      <c r="O33" t="str">
        <f>IF(K33&lt;0,"Increased in Manitoba", "Decreased in Manitoba")</f>
        <v>Increased in Manitoba</v>
      </c>
    </row>
    <row r="34" spans="1:15" x14ac:dyDescent="0.35">
      <c r="A34" s="15" t="s">
        <v>257</v>
      </c>
      <c r="B34" s="8">
        <v>60</v>
      </c>
      <c r="C34" s="8">
        <v>52</v>
      </c>
      <c r="D34" s="2">
        <v>0.26780215436266103</v>
      </c>
      <c r="E34" s="2">
        <v>0.84303209556349701</v>
      </c>
      <c r="F34" s="2">
        <v>0.93451745872491199</v>
      </c>
      <c r="G34" s="2">
        <v>0.41470096650560401</v>
      </c>
      <c r="H34" s="2">
        <v>2.08411163928983</v>
      </c>
      <c r="I34" s="2">
        <v>1</v>
      </c>
      <c r="J34" s="2">
        <v>1</v>
      </c>
      <c r="K34" s="2">
        <v>1.08684158024782</v>
      </c>
      <c r="L34" s="2">
        <v>0.33977575943898602</v>
      </c>
      <c r="M34" s="4">
        <v>1.3804753162682799E-3</v>
      </c>
      <c r="N34" s="4">
        <v>8.9508238248362793E-3</v>
      </c>
      <c r="O34" t="str">
        <f>IF(K34&lt;0,"Increased in Manitoba", "Decreased in Manitoba")</f>
        <v>Decreased in Manitoba</v>
      </c>
    </row>
    <row r="35" spans="1:15" x14ac:dyDescent="0.35">
      <c r="A35" s="15" t="s">
        <v>206</v>
      </c>
      <c r="B35" s="8">
        <v>24</v>
      </c>
      <c r="C35" s="8">
        <v>4</v>
      </c>
      <c r="D35" s="2">
        <v>4.9767077939699804E-3</v>
      </c>
      <c r="E35" s="2">
        <v>2.1123396092299801E-4</v>
      </c>
      <c r="F35" s="2">
        <v>6.7639720904676697</v>
      </c>
      <c r="G35" s="2">
        <v>2.1446149555555798</v>
      </c>
      <c r="H35" s="2">
        <v>28.404357583059301</v>
      </c>
      <c r="I35" s="2">
        <v>2.4016848644403601E-4</v>
      </c>
      <c r="J35" s="2">
        <v>6.0342332219064203E-3</v>
      </c>
      <c r="K35" s="2">
        <v>-2.7191198257481601</v>
      </c>
      <c r="L35" s="2">
        <v>0.85416961909042999</v>
      </c>
      <c r="M35" s="4">
        <v>1.45582128624322E-3</v>
      </c>
      <c r="N35" s="4">
        <v>9.1443774542152197E-3</v>
      </c>
      <c r="O35" t="str">
        <f>IF(K35&lt;0,"Increased in Manitoba", "Decreased in Manitoba")</f>
        <v>Increased in Manitoba</v>
      </c>
    </row>
    <row r="36" spans="1:15" x14ac:dyDescent="0.35">
      <c r="A36" s="15" t="s">
        <v>326</v>
      </c>
      <c r="B36" s="8">
        <v>6</v>
      </c>
      <c r="C36" s="8">
        <v>21</v>
      </c>
      <c r="D36" s="2">
        <v>2.5505203516349898E-4</v>
      </c>
      <c r="E36" s="2">
        <v>1.1374755300864601</v>
      </c>
      <c r="F36" s="2">
        <v>0.184957886276194</v>
      </c>
      <c r="G36" s="2">
        <v>5.68553206311391E-2</v>
      </c>
      <c r="H36" s="2">
        <v>0.51720455702846702</v>
      </c>
      <c r="I36" s="2">
        <v>4.6465815751997E-4</v>
      </c>
      <c r="J36" s="2">
        <v>7.7830241384595003E-3</v>
      </c>
      <c r="K36" s="2">
        <v>4.4297735378337801</v>
      </c>
      <c r="L36" s="2">
        <v>1.41022524296247</v>
      </c>
      <c r="M36" s="4">
        <v>1.6826767982960299E-3</v>
      </c>
      <c r="N36" s="4">
        <v>1.0249031407803101E-2</v>
      </c>
      <c r="O36" t="str">
        <f>IF(K36&lt;0,"Increased in Manitoba", "Decreased in Manitoba")</f>
        <v>Decreased in Manitoba</v>
      </c>
    </row>
    <row r="37" spans="1:15" x14ac:dyDescent="0.35">
      <c r="A37" s="15" t="s">
        <v>309</v>
      </c>
      <c r="B37" s="8">
        <v>57</v>
      </c>
      <c r="C37" s="8">
        <v>28</v>
      </c>
      <c r="D37" s="2">
        <v>2.7838424500937</v>
      </c>
      <c r="E37" s="2">
        <v>0.38038486169820301</v>
      </c>
      <c r="F37" s="2">
        <v>3.4467384984007601</v>
      </c>
      <c r="G37" s="2">
        <v>1.6767007839292201</v>
      </c>
      <c r="H37" s="2">
        <v>7.2460871036178798</v>
      </c>
      <c r="I37" s="2">
        <v>2.8385289895369102E-4</v>
      </c>
      <c r="J37" s="2">
        <v>6.3393814099657704E-3</v>
      </c>
      <c r="K37" s="2">
        <v>-2.0050432625500401</v>
      </c>
      <c r="L37" s="2">
        <v>0.64295041796344599</v>
      </c>
      <c r="M37" s="4">
        <v>1.8177185467782601E-3</v>
      </c>
      <c r="N37" s="4">
        <v>1.07459243500715E-2</v>
      </c>
      <c r="O37" t="str">
        <f>IF(K37&lt;0,"Increased in Manitoba", "Decreased in Manitoba")</f>
        <v>Increased in Manitoba</v>
      </c>
    </row>
    <row r="38" spans="1:15" x14ac:dyDescent="0.35">
      <c r="A38" s="15" t="s">
        <v>163</v>
      </c>
      <c r="B38" s="8">
        <v>57</v>
      </c>
      <c r="C38" s="8">
        <v>24</v>
      </c>
      <c r="D38" s="2">
        <v>0.20039541327881999</v>
      </c>
      <c r="E38" s="2">
        <v>2.18697992409988E-2</v>
      </c>
      <c r="F38" s="2">
        <v>4.4046897438134396</v>
      </c>
      <c r="G38" s="2">
        <v>2.1222286421465602</v>
      </c>
      <c r="H38" s="2">
        <v>9.3987058588963404</v>
      </c>
      <c r="I38" s="2">
        <v>1.69082026492715E-5</v>
      </c>
      <c r="J38" s="2">
        <v>1.1328495775011901E-3</v>
      </c>
      <c r="K38" s="2">
        <v>-1.55373921511921</v>
      </c>
      <c r="L38" s="2">
        <v>0.51126298788902103</v>
      </c>
      <c r="M38" s="4">
        <v>2.37347910795838E-3</v>
      </c>
      <c r="N38" s="4">
        <v>1.3630551448561E-2</v>
      </c>
      <c r="O38" t="str">
        <f>IF(K38&lt;0,"Increased in Manitoba", "Decreased in Manitoba")</f>
        <v>Increased in Manitoba</v>
      </c>
    </row>
    <row r="39" spans="1:15" x14ac:dyDescent="0.35">
      <c r="A39" s="15" t="s">
        <v>331</v>
      </c>
      <c r="B39" s="8">
        <v>9</v>
      </c>
      <c r="C39" s="8">
        <v>4</v>
      </c>
      <c r="D39" s="2">
        <v>2.4034567519755801E-2</v>
      </c>
      <c r="E39" s="2">
        <v>5.7457205290192695E-4</v>
      </c>
      <c r="F39" s="2">
        <v>2.0220938349533899</v>
      </c>
      <c r="G39" s="2">
        <v>0.53285275489454997</v>
      </c>
      <c r="H39" s="2">
        <v>9.4224588299517897</v>
      </c>
      <c r="I39" s="2">
        <v>0.383458055163796</v>
      </c>
      <c r="J39" s="2">
        <v>0.66153017666703595</v>
      </c>
      <c r="K39" s="2">
        <v>-3.29954531741889</v>
      </c>
      <c r="L39" s="2">
        <v>1.0928845475901201</v>
      </c>
      <c r="M39" s="4">
        <v>2.5351337221028998E-3</v>
      </c>
      <c r="N39" s="4">
        <v>1.37719426525049E-2</v>
      </c>
      <c r="O39" t="str">
        <f>IF(K39&lt;0,"Increased in Manitoba", "Decreased in Manitoba")</f>
        <v>Increased in Manitoba</v>
      </c>
    </row>
    <row r="40" spans="1:15" x14ac:dyDescent="0.35">
      <c r="A40" s="15" t="s">
        <v>197</v>
      </c>
      <c r="B40" s="8">
        <v>35</v>
      </c>
      <c r="C40" s="8">
        <v>12</v>
      </c>
      <c r="D40" s="2">
        <v>1.04298377319139E-2</v>
      </c>
      <c r="E40" s="2">
        <v>1.7793902478691101E-3</v>
      </c>
      <c r="F40" s="2">
        <v>3.5829504977589202</v>
      </c>
      <c r="G40" s="2">
        <v>1.5991692178133901</v>
      </c>
      <c r="H40" s="2">
        <v>8.4884950055532293</v>
      </c>
      <c r="I40" s="2">
        <v>7.6641387537848505E-4</v>
      </c>
      <c r="J40" s="2">
        <v>1.1003513496505401E-2</v>
      </c>
      <c r="K40" s="2">
        <v>-1.53734510096536</v>
      </c>
      <c r="L40" s="2">
        <v>0.50856055442508796</v>
      </c>
      <c r="M40" s="4">
        <v>2.5033665547355998E-3</v>
      </c>
      <c r="N40" s="4">
        <v>1.37719426525049E-2</v>
      </c>
      <c r="O40" t="str">
        <f>IF(K40&lt;0,"Increased in Manitoba", "Decreased in Manitoba")</f>
        <v>Increased in Manitoba</v>
      </c>
    </row>
    <row r="41" spans="1:15" x14ac:dyDescent="0.35">
      <c r="A41" s="15" t="s">
        <v>217</v>
      </c>
      <c r="B41" s="8">
        <v>79</v>
      </c>
      <c r="C41" s="8">
        <v>64</v>
      </c>
      <c r="D41" s="2">
        <v>1.43122333901191</v>
      </c>
      <c r="E41" s="2">
        <v>2.7659944924586202</v>
      </c>
      <c r="F41" s="2">
        <v>3.06367611001034</v>
      </c>
      <c r="G41" s="2">
        <v>0.48209780249639</v>
      </c>
      <c r="H41" s="2">
        <v>33.1787292292857</v>
      </c>
      <c r="I41" s="2">
        <v>0.24845232526908201</v>
      </c>
      <c r="J41" s="2">
        <v>0.572943339107848</v>
      </c>
      <c r="K41" s="2">
        <v>0.85530099947085603</v>
      </c>
      <c r="L41" s="2">
        <v>0.29176058446931702</v>
      </c>
      <c r="M41" s="4">
        <v>3.37311327822909E-3</v>
      </c>
      <c r="N41" s="4">
        <v>1.7841993919053899E-2</v>
      </c>
      <c r="O41" t="str">
        <f>IF(K41&lt;0,"Increased in Manitoba", "Decreased in Manitoba")</f>
        <v>Decreased in Manitoba</v>
      </c>
    </row>
    <row r="42" spans="1:15" x14ac:dyDescent="0.35">
      <c r="A42" s="15" t="s">
        <v>251</v>
      </c>
      <c r="B42" s="8">
        <v>4</v>
      </c>
      <c r="C42" s="8">
        <v>5</v>
      </c>
      <c r="D42" s="2">
        <v>1.5465847809597899E-4</v>
      </c>
      <c r="E42" s="2">
        <v>1.7796508032990901E-2</v>
      </c>
      <c r="F42" s="2">
        <v>0.66676422471593</v>
      </c>
      <c r="G42" s="2">
        <v>0.12675150038215</v>
      </c>
      <c r="H42" s="2">
        <v>3.2410370593669899</v>
      </c>
      <c r="I42" s="2">
        <v>0.73296363828390698</v>
      </c>
      <c r="J42" s="2">
        <v>0.92878805613079496</v>
      </c>
      <c r="K42" s="2">
        <v>3.3069177743050799</v>
      </c>
      <c r="L42" s="2">
        <v>1.15611730430548</v>
      </c>
      <c r="M42" s="4">
        <v>4.2315332423079602E-3</v>
      </c>
      <c r="N42" s="4">
        <v>2.1808671325740998E-2</v>
      </c>
      <c r="O42" t="str">
        <f>IF(K42&lt;0,"Increased in Manitoba", "Decreased in Manitoba")</f>
        <v>Decreased in Manitoba</v>
      </c>
    </row>
    <row r="43" spans="1:15" x14ac:dyDescent="0.35">
      <c r="A43" s="15" t="s">
        <v>202</v>
      </c>
      <c r="B43" s="8">
        <v>37</v>
      </c>
      <c r="C43" s="8">
        <v>6</v>
      </c>
      <c r="D43" s="2">
        <v>4.1236360288954402E-2</v>
      </c>
      <c r="E43" s="2">
        <v>2.55633083263873E-3</v>
      </c>
      <c r="F43" s="2">
        <v>8.7030153069643994</v>
      </c>
      <c r="G43" s="2">
        <v>3.2709958886299701</v>
      </c>
      <c r="H43" s="2">
        <v>27.425279822503398</v>
      </c>
      <c r="I43" s="2">
        <v>4.9130399202457596E-7</v>
      </c>
      <c r="J43" s="2">
        <v>4.9376051198469797E-5</v>
      </c>
      <c r="K43" s="2">
        <v>-2.2591280479910498</v>
      </c>
      <c r="L43" s="2">
        <v>0.80513049949023896</v>
      </c>
      <c r="M43" s="4">
        <v>5.0173867254297297E-3</v>
      </c>
      <c r="N43" s="4">
        <v>2.4597432483204298E-2</v>
      </c>
      <c r="O43" t="str">
        <f>IF(K43&lt;0,"Increased in Manitoba", "Decreased in Manitoba")</f>
        <v>Increased in Manitoba</v>
      </c>
    </row>
    <row r="44" spans="1:15" x14ac:dyDescent="0.35">
      <c r="A44" s="15" t="s">
        <v>312</v>
      </c>
      <c r="B44" s="8">
        <v>76</v>
      </c>
      <c r="C44" s="8">
        <v>68</v>
      </c>
      <c r="D44" s="2">
        <v>0.60632878748458297</v>
      </c>
      <c r="E44" s="2">
        <v>0.53178227189009997</v>
      </c>
      <c r="F44" s="2">
        <v>0.22540101305714899</v>
      </c>
      <c r="G44" s="2">
        <v>4.6636288734304204E-3</v>
      </c>
      <c r="H44" s="2">
        <v>2.08627037566119</v>
      </c>
      <c r="I44" s="2">
        <v>0.21841135949162499</v>
      </c>
      <c r="J44" s="2">
        <v>0.52892389467249001</v>
      </c>
      <c r="K44" s="2">
        <v>-0.67511111555793701</v>
      </c>
      <c r="L44" s="2">
        <v>0.24033925311385401</v>
      </c>
      <c r="M44" s="4">
        <v>4.9696832517946996E-3</v>
      </c>
      <c r="N44" s="4">
        <v>2.4597432483204298E-2</v>
      </c>
      <c r="O44" t="str">
        <f>IF(K44&lt;0,"Increased in Manitoba", "Decreased in Manitoba")</f>
        <v>Increased in Manitoba</v>
      </c>
    </row>
    <row r="45" spans="1:15" x14ac:dyDescent="0.35">
      <c r="A45" s="15" t="s">
        <v>322</v>
      </c>
      <c r="B45" s="8">
        <v>25</v>
      </c>
      <c r="C45" s="8">
        <v>9</v>
      </c>
      <c r="D45" s="2">
        <v>1.82100974181861E-3</v>
      </c>
      <c r="E45" s="2">
        <v>5.39101366098804E-4</v>
      </c>
      <c r="F45" s="2">
        <v>2.9551632903981702</v>
      </c>
      <c r="G45" s="2">
        <v>1.2065616627611</v>
      </c>
      <c r="H45" s="2">
        <v>7.8466411446207003</v>
      </c>
      <c r="I45" s="2">
        <v>1.0985059837715101E-2</v>
      </c>
      <c r="J45" s="2">
        <v>7.3599900912691502E-2</v>
      </c>
      <c r="K45" s="2">
        <v>-1.29022741343586</v>
      </c>
      <c r="L45" s="2">
        <v>0.46554156525350598</v>
      </c>
      <c r="M45" s="4">
        <v>5.5806416755286303E-3</v>
      </c>
      <c r="N45" s="4">
        <v>2.6707356590029901E-2</v>
      </c>
      <c r="O45" t="str">
        <f>IF(K45&lt;0,"Increased in Manitoba", "Decreased in Manitoba")</f>
        <v>Increased in Manitoba</v>
      </c>
    </row>
    <row r="46" spans="1:15" x14ac:dyDescent="0.35">
      <c r="A46" s="15" t="s">
        <v>183</v>
      </c>
      <c r="B46" s="8">
        <v>22</v>
      </c>
      <c r="C46" s="8">
        <v>7</v>
      </c>
      <c r="D46" s="2">
        <v>2.7485379237077198E-3</v>
      </c>
      <c r="E46" s="2">
        <v>4.0690452499250198E-4</v>
      </c>
      <c r="F46" s="2">
        <v>3.2776061981578302</v>
      </c>
      <c r="G46" s="2">
        <v>1.2364853774979601</v>
      </c>
      <c r="H46" s="2">
        <v>9.7863312653190793</v>
      </c>
      <c r="I46" s="2">
        <v>1.2027764013099599E-2</v>
      </c>
      <c r="J46" s="2">
        <v>7.79864698913878E-2</v>
      </c>
      <c r="K46" s="2">
        <v>-1.7807605018236301</v>
      </c>
      <c r="L46" s="2">
        <v>0.64924177645772096</v>
      </c>
      <c r="M46" s="4">
        <v>6.0912016810046304E-3</v>
      </c>
      <c r="N46" s="4">
        <v>2.8472826462370499E-2</v>
      </c>
      <c r="O46" t="str">
        <f>IF(K46&lt;0,"Increased in Manitoba", "Decreased in Manitoba")</f>
        <v>Increased in Manitoba</v>
      </c>
    </row>
    <row r="47" spans="1:15" x14ac:dyDescent="0.35">
      <c r="A47" s="15" t="s">
        <v>324</v>
      </c>
      <c r="B47" s="8">
        <v>10</v>
      </c>
      <c r="C47" s="8">
        <v>21</v>
      </c>
      <c r="D47" s="2">
        <v>0.36518676584329901</v>
      </c>
      <c r="E47" s="2">
        <v>1.05861518316322</v>
      </c>
      <c r="F47" s="2">
        <v>0.32443109340835302</v>
      </c>
      <c r="G47" s="2">
        <v>0.124635296665326</v>
      </c>
      <c r="H47" s="2">
        <v>0.79506730891390498</v>
      </c>
      <c r="I47" s="2">
        <v>8.3067813110644893E-3</v>
      </c>
      <c r="J47" s="2">
        <v>5.9630822982998703E-2</v>
      </c>
      <c r="K47" s="2">
        <v>2.9742626773993002</v>
      </c>
      <c r="L47" s="2">
        <v>1.09834266612714</v>
      </c>
      <c r="M47" s="4">
        <v>6.7699170842854296E-3</v>
      </c>
      <c r="N47" s="4">
        <v>3.09262121350312E-2</v>
      </c>
      <c r="O47" t="str">
        <f>IF(K47&lt;0,"Increased in Manitoba", "Decreased in Manitoba")</f>
        <v>Decreased in Manitoba</v>
      </c>
    </row>
    <row r="48" spans="1:15" x14ac:dyDescent="0.35">
      <c r="A48" s="15" t="s">
        <v>203</v>
      </c>
      <c r="B48" s="8">
        <v>45</v>
      </c>
      <c r="C48" s="8">
        <v>40</v>
      </c>
      <c r="D48" s="2">
        <v>0.244327703672789</v>
      </c>
      <c r="E48" s="2">
        <v>2.1335189120157801E-2</v>
      </c>
      <c r="F48" s="2">
        <v>0.90684562900527899</v>
      </c>
      <c r="G48" s="2">
        <v>0.44985368535888798</v>
      </c>
      <c r="H48" s="2">
        <v>1.82180251601359</v>
      </c>
      <c r="I48" s="2">
        <v>0.86886700356274604</v>
      </c>
      <c r="J48" s="2">
        <v>0.97681002809018103</v>
      </c>
      <c r="K48" s="2">
        <v>-1.0089598455230999</v>
      </c>
      <c r="L48" s="2">
        <v>0.37531289609014901</v>
      </c>
      <c r="M48" s="4">
        <v>7.18132970345642E-3</v>
      </c>
      <c r="N48" s="4">
        <v>3.2076606008771998E-2</v>
      </c>
      <c r="O48" t="str">
        <f>IF(K48&lt;0,"Increased in Manitoba", "Decreased in Manitoba")</f>
        <v>Increased in Manitoba</v>
      </c>
    </row>
    <row r="49" spans="1:15" x14ac:dyDescent="0.35">
      <c r="A49" s="15" t="s">
        <v>159</v>
      </c>
      <c r="B49" s="8">
        <v>48</v>
      </c>
      <c r="C49" s="8">
        <v>29</v>
      </c>
      <c r="D49" s="2">
        <v>0.16357507019248499</v>
      </c>
      <c r="E49" s="2">
        <v>3.1281195382850999E-2</v>
      </c>
      <c r="F49" s="2">
        <v>1.9967987743729301</v>
      </c>
      <c r="G49" s="2">
        <v>0.99451127760840397</v>
      </c>
      <c r="H49" s="2">
        <v>4.0570228072446</v>
      </c>
      <c r="I49" s="2">
        <v>4.8940941994556002E-2</v>
      </c>
      <c r="J49" s="2">
        <v>0.182169061868625</v>
      </c>
      <c r="K49" s="2">
        <v>-1.2320311213319499</v>
      </c>
      <c r="L49" s="2">
        <v>0.46735282264100902</v>
      </c>
      <c r="M49" s="4">
        <v>8.3842620379670496E-3</v>
      </c>
      <c r="N49" s="4">
        <v>3.6635579774595202E-2</v>
      </c>
      <c r="O49" t="str">
        <f>IF(K49&lt;0,"Increased in Manitoba", "Decreased in Manitoba")</f>
        <v>Increased in Manitoba</v>
      </c>
    </row>
    <row r="50" spans="1:15" x14ac:dyDescent="0.35">
      <c r="A50" s="15" t="s">
        <v>213</v>
      </c>
      <c r="B50" s="8">
        <v>46</v>
      </c>
      <c r="C50" s="8">
        <v>30</v>
      </c>
      <c r="D50" s="2">
        <v>2.7120218374415899E-2</v>
      </c>
      <c r="E50" s="2">
        <v>1.4022255192036899E-2</v>
      </c>
      <c r="F50" s="2">
        <v>1.7024396705953699</v>
      </c>
      <c r="G50" s="2">
        <v>0.85055349127198598</v>
      </c>
      <c r="H50" s="2">
        <v>3.4383763078488601</v>
      </c>
      <c r="I50" s="2">
        <v>0.14011122692905401</v>
      </c>
      <c r="J50" s="2">
        <v>0.38767092435029898</v>
      </c>
      <c r="K50" s="2">
        <v>-0.86666161389982399</v>
      </c>
      <c r="L50" s="2">
        <v>0.33196822732016001</v>
      </c>
      <c r="M50" s="4">
        <v>9.0363357248286497E-3</v>
      </c>
      <c r="N50" s="4">
        <v>3.8644754908309702E-2</v>
      </c>
      <c r="O50" t="str">
        <f>IF(K50&lt;0,"Increased in Manitoba", "Decreased in Manitoba")</f>
        <v>Increased in Manitoba</v>
      </c>
    </row>
    <row r="51" spans="1:15" x14ac:dyDescent="0.35">
      <c r="A51" s="15" t="s">
        <v>308</v>
      </c>
      <c r="B51" s="8">
        <v>7</v>
      </c>
      <c r="C51" s="8">
        <v>6</v>
      </c>
      <c r="D51" s="2">
        <v>4.7835437920343102E-2</v>
      </c>
      <c r="E51" s="2">
        <v>5.9096160731507495E-4</v>
      </c>
      <c r="F51" s="2">
        <v>0.99328759580254</v>
      </c>
      <c r="G51" s="2">
        <v>0.27007578758733802</v>
      </c>
      <c r="H51" s="2">
        <v>3.7781778742435899</v>
      </c>
      <c r="I51" s="2">
        <v>1</v>
      </c>
      <c r="J51" s="2">
        <v>1</v>
      </c>
      <c r="K51" s="2">
        <v>-2.8362413916437998</v>
      </c>
      <c r="L51" s="2">
        <v>1.1176433154469301</v>
      </c>
      <c r="M51" s="4">
        <v>1.1158417513392501E-2</v>
      </c>
      <c r="N51" s="4">
        <v>4.58643496291554E-2</v>
      </c>
      <c r="O51" t="str">
        <f>IF(K51&lt;0,"Increased in Manitoba", "Decreased in Manitoba")</f>
        <v>Increased in Manitoba</v>
      </c>
    </row>
    <row r="52" spans="1:15" x14ac:dyDescent="0.35">
      <c r="A52" s="15" t="s">
        <v>250</v>
      </c>
      <c r="B52" s="8">
        <v>17</v>
      </c>
      <c r="C52" s="8">
        <v>32</v>
      </c>
      <c r="D52" s="2">
        <v>4.50545822713301E-2</v>
      </c>
      <c r="E52" s="2">
        <v>2.0760526524157901</v>
      </c>
      <c r="F52" s="2">
        <v>0.309716579629843</v>
      </c>
      <c r="G52" s="2">
        <v>0.140467609685449</v>
      </c>
      <c r="H52" s="2">
        <v>0.66323405922359202</v>
      </c>
      <c r="I52" s="2">
        <v>1.53352776702594E-3</v>
      </c>
      <c r="J52" s="2">
        <v>1.9264942573263399E-2</v>
      </c>
      <c r="K52" s="2">
        <v>2.2804856848677399</v>
      </c>
      <c r="L52" s="2">
        <v>0.89889253260804602</v>
      </c>
      <c r="M52" s="4">
        <v>1.1180861352381199E-2</v>
      </c>
      <c r="N52" s="4">
        <v>4.58643496291554E-2</v>
      </c>
      <c r="O52" t="str">
        <f>IF(K52&lt;0,"Increased in Manitoba", "Decreased in Manitoba")</f>
        <v>Decreased in Manitoba</v>
      </c>
    </row>
    <row r="53" spans="1:15" x14ac:dyDescent="0.35">
      <c r="A53" s="15" t="s">
        <v>332</v>
      </c>
      <c r="B53" s="8">
        <v>11</v>
      </c>
      <c r="C53" s="8">
        <v>0</v>
      </c>
      <c r="D53" s="2">
        <v>9.7695758198044994E-3</v>
      </c>
      <c r="E53" s="2">
        <v>0</v>
      </c>
      <c r="F53" s="2" t="s">
        <v>362</v>
      </c>
      <c r="G53" s="2">
        <v>2.34362726038266</v>
      </c>
      <c r="H53" s="2" t="s">
        <v>362</v>
      </c>
      <c r="I53" s="2">
        <v>9.3703446116963395E-4</v>
      </c>
      <c r="J53" s="2">
        <v>1.25562617796731E-2</v>
      </c>
      <c r="K53" s="2">
        <v>-1.19088914629611E-4</v>
      </c>
      <c r="L53" s="2">
        <v>4.74537970744531E-5</v>
      </c>
      <c r="M53" s="4">
        <v>1.20876169964481E-2</v>
      </c>
      <c r="N53" s="4">
        <v>4.8049237944362E-2</v>
      </c>
      <c r="O53" t="str">
        <f>IF(K53&lt;0,"Increased in Manitoba", "Decreased in Manitoba")</f>
        <v>Increased in Manitoba</v>
      </c>
    </row>
    <row r="54" spans="1:15" x14ac:dyDescent="0.35">
      <c r="A54" s="15" t="s">
        <v>174</v>
      </c>
      <c r="B54" s="8">
        <v>18</v>
      </c>
      <c r="C54" s="8">
        <v>17</v>
      </c>
      <c r="D54" s="2">
        <v>0.10838408737727501</v>
      </c>
      <c r="E54" s="2">
        <v>0.44714355392965199</v>
      </c>
      <c r="F54" s="2">
        <v>0.87473910398510701</v>
      </c>
      <c r="G54" s="2">
        <v>0.38217012813073298</v>
      </c>
      <c r="H54" s="2">
        <v>2.0069095457677402</v>
      </c>
      <c r="I54" s="2">
        <v>0.84672761854240297</v>
      </c>
      <c r="J54" s="2">
        <v>0.97681002809018103</v>
      </c>
      <c r="K54" s="2">
        <v>2.1810684592802598</v>
      </c>
      <c r="L54" s="2">
        <v>0.87014776159678398</v>
      </c>
      <c r="M54" s="4">
        <v>1.21915976873754E-2</v>
      </c>
      <c r="N54" s="4">
        <v>4.8049237944362E-2</v>
      </c>
      <c r="O54" t="str">
        <f>IF(K54&lt;0,"Increased in Manitoba", "Decreased in Manitoba")</f>
        <v>Decreased in Manitoba</v>
      </c>
    </row>
    <row r="55" spans="1:15" x14ac:dyDescent="0.35">
      <c r="A55" s="15" t="s">
        <v>180</v>
      </c>
      <c r="B55" s="8">
        <v>38</v>
      </c>
      <c r="C55" s="8">
        <v>19</v>
      </c>
      <c r="D55" s="2">
        <v>2.9722940941239399E-2</v>
      </c>
      <c r="E55" s="2">
        <v>7.5996821650891897E-3</v>
      </c>
      <c r="F55" s="2">
        <v>2.3123509866842</v>
      </c>
      <c r="G55" s="2">
        <v>1.1136543028780601</v>
      </c>
      <c r="H55" s="2">
        <v>4.9146172438680003</v>
      </c>
      <c r="I55" s="2">
        <v>1.8260938192164299E-2</v>
      </c>
      <c r="J55" s="2">
        <v>0.10195690490625101</v>
      </c>
      <c r="K55" s="2">
        <v>-1.1330371444231599</v>
      </c>
      <c r="L55" s="2">
        <v>0.45445115798161601</v>
      </c>
      <c r="M55" s="4">
        <v>1.26597893501688E-2</v>
      </c>
      <c r="N55" s="4">
        <v>4.8934954988152299E-2</v>
      </c>
      <c r="O55" t="str">
        <f>IF(K55&lt;0,"Increased in Manitoba", "Decreased in Manitoba")</f>
        <v>Increased in Manitoba</v>
      </c>
    </row>
  </sheetData>
  <sortState xmlns:xlrd2="http://schemas.microsoft.com/office/spreadsheetml/2017/richdata2" ref="A4:O55">
    <sortCondition ref="N4"/>
  </sortState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O11"/>
  <sheetViews>
    <sheetView workbookViewId="0">
      <selection activeCell="N4" sqref="N4:N11"/>
    </sheetView>
  </sheetViews>
  <sheetFormatPr defaultRowHeight="14.5" x14ac:dyDescent="0.35"/>
  <cols>
    <col min="1" max="1" width="26" bestFit="1" customWidth="1"/>
    <col min="2" max="3" width="18.7265625" bestFit="1" customWidth="1"/>
    <col min="4" max="4" width="17.26953125" customWidth="1"/>
    <col min="5" max="5" width="16.1796875" bestFit="1" customWidth="1"/>
    <col min="6" max="10" width="12" bestFit="1" customWidth="1"/>
    <col min="11" max="11" width="12.7265625" bestFit="1" customWidth="1"/>
    <col min="12" max="14" width="12" bestFit="1" customWidth="1"/>
    <col min="15" max="15" width="22.54296875" customWidth="1"/>
  </cols>
  <sheetData>
    <row r="1" spans="1:15" x14ac:dyDescent="0.35">
      <c r="A1" t="s">
        <v>1252</v>
      </c>
    </row>
    <row r="3" spans="1:15" x14ac:dyDescent="0.35">
      <c r="A3" s="39" t="s">
        <v>138</v>
      </c>
      <c r="B3" s="68" t="s">
        <v>374</v>
      </c>
      <c r="C3" s="68" t="s">
        <v>383</v>
      </c>
      <c r="D3" s="68" t="s">
        <v>381</v>
      </c>
      <c r="E3" s="68" t="s">
        <v>382</v>
      </c>
      <c r="F3" s="68" t="s">
        <v>143</v>
      </c>
      <c r="G3" s="68" t="s">
        <v>144</v>
      </c>
      <c r="H3" s="68" t="s">
        <v>145</v>
      </c>
      <c r="I3" s="68" t="s">
        <v>146</v>
      </c>
      <c r="J3" s="68" t="s">
        <v>147</v>
      </c>
      <c r="K3" s="68" t="s">
        <v>148</v>
      </c>
      <c r="L3" s="68" t="s">
        <v>149</v>
      </c>
      <c r="M3" s="68" t="s">
        <v>150</v>
      </c>
      <c r="N3" s="68" t="s">
        <v>151</v>
      </c>
      <c r="O3" s="69"/>
    </row>
    <row r="4" spans="1:15" x14ac:dyDescent="0.35">
      <c r="A4" s="15" t="s">
        <v>215</v>
      </c>
      <c r="B4" s="8">
        <v>54</v>
      </c>
      <c r="C4" s="8">
        <v>40</v>
      </c>
      <c r="D4" s="2">
        <v>0.12844040717024199</v>
      </c>
      <c r="E4" s="2">
        <v>0.43859541033674898</v>
      </c>
      <c r="F4" s="2">
        <v>0.22252204911086201</v>
      </c>
      <c r="G4" s="2">
        <v>8.1767338369783699E-2</v>
      </c>
      <c r="H4" s="2">
        <v>0.54250609968858199</v>
      </c>
      <c r="I4" s="2">
        <v>2.6994296111396902E-4</v>
      </c>
      <c r="J4" s="2">
        <v>1.8578856098220901E-2</v>
      </c>
      <c r="K4" s="2">
        <v>1.84053678127853</v>
      </c>
      <c r="L4" s="2">
        <v>0.418630183385859</v>
      </c>
      <c r="M4" s="4">
        <v>1.09975055218037E-5</v>
      </c>
      <c r="N4" s="4">
        <v>2.2104986098825398E-3</v>
      </c>
      <c r="O4" t="str">
        <f>IF(K4&lt;0,"Increased in Manitoba", "Decreased in Manitoba")</f>
        <v>Decreased in Manitoba</v>
      </c>
    </row>
    <row r="5" spans="1:15" x14ac:dyDescent="0.35">
      <c r="A5" s="15" t="s">
        <v>265</v>
      </c>
      <c r="B5" s="8">
        <v>81</v>
      </c>
      <c r="C5" s="8">
        <v>39</v>
      </c>
      <c r="D5" s="2">
        <v>0.254788574255641</v>
      </c>
      <c r="E5" s="2">
        <v>5.8063888447370399E-2</v>
      </c>
      <c r="F5" s="2">
        <v>0.85057040994263</v>
      </c>
      <c r="G5" s="2">
        <v>0.31412975852582398</v>
      </c>
      <c r="H5" s="2">
        <v>2.1453418866913001</v>
      </c>
      <c r="I5" s="2">
        <v>0.829955549603408</v>
      </c>
      <c r="J5" s="2">
        <v>1</v>
      </c>
      <c r="K5" s="2">
        <v>-1.1855781227709199</v>
      </c>
      <c r="L5" s="2">
        <v>0.28118063783320801</v>
      </c>
      <c r="M5" s="4">
        <v>2.48201668620052E-5</v>
      </c>
      <c r="N5" s="4">
        <v>2.4944267696315201E-3</v>
      </c>
      <c r="O5" t="str">
        <f>IF(K5&lt;0,"Increased in Manitoba", "Decreased in Manitoba")</f>
        <v>Increased in Manitoba</v>
      </c>
    </row>
    <row r="6" spans="1:15" x14ac:dyDescent="0.35">
      <c r="A6" s="15" t="s">
        <v>159</v>
      </c>
      <c r="B6" s="8">
        <v>68</v>
      </c>
      <c r="C6" s="8">
        <v>23</v>
      </c>
      <c r="D6" s="2">
        <v>0.270090811539833</v>
      </c>
      <c r="E6" s="2">
        <v>3.5625074454582503E-2</v>
      </c>
      <c r="F6" s="2">
        <v>2.1009444148878398</v>
      </c>
      <c r="G6" s="2">
        <v>0.98992197831319195</v>
      </c>
      <c r="H6" s="2">
        <v>4.49816020637516</v>
      </c>
      <c r="I6" s="2">
        <v>4.8940203527535399E-2</v>
      </c>
      <c r="J6" s="2">
        <v>0.234213831167491</v>
      </c>
      <c r="K6" s="2">
        <v>-1.93304598121532</v>
      </c>
      <c r="L6" s="2">
        <v>0.48875468710391201</v>
      </c>
      <c r="M6" s="4">
        <v>7.6520771544297302E-5</v>
      </c>
      <c r="N6" s="4">
        <v>4.18932619095391E-3</v>
      </c>
      <c r="O6" t="str">
        <f>IF(K6&lt;0,"Increased in Manitoba", "Decreased in Manitoba")</f>
        <v>Increased in Manitoba</v>
      </c>
    </row>
    <row r="7" spans="1:15" x14ac:dyDescent="0.35">
      <c r="A7" s="15" t="s">
        <v>194</v>
      </c>
      <c r="B7" s="8">
        <v>62</v>
      </c>
      <c r="C7" s="8">
        <v>19</v>
      </c>
      <c r="D7" s="2">
        <v>2.90125849316899E-2</v>
      </c>
      <c r="E7" s="2">
        <v>1.70294081336131E-3</v>
      </c>
      <c r="F7" s="2">
        <v>2.29497642019532</v>
      </c>
      <c r="G7" s="2">
        <v>1.0836995123817299</v>
      </c>
      <c r="H7" s="2">
        <v>4.9546136850779998</v>
      </c>
      <c r="I7" s="2">
        <v>2.27849174858131E-2</v>
      </c>
      <c r="J7" s="2">
        <v>0.15792304878098001</v>
      </c>
      <c r="K7" s="2">
        <v>-1.7134109795358099</v>
      </c>
      <c r="L7" s="2">
        <v>0.43548366653739201</v>
      </c>
      <c r="M7" s="4">
        <v>8.3369675441868893E-5</v>
      </c>
      <c r="N7" s="4">
        <v>4.18932619095391E-3</v>
      </c>
      <c r="O7" t="str">
        <f>IF(K7&lt;0,"Increased in Manitoba", "Decreased in Manitoba")</f>
        <v>Increased in Manitoba</v>
      </c>
    </row>
    <row r="8" spans="1:15" x14ac:dyDescent="0.35">
      <c r="A8" s="15" t="s">
        <v>188</v>
      </c>
      <c r="B8" s="8">
        <v>29</v>
      </c>
      <c r="C8" s="8">
        <v>12</v>
      </c>
      <c r="D8" s="2">
        <v>6.3378900211690306E-2</v>
      </c>
      <c r="E8" s="2">
        <v>2.7826935687604798E-3</v>
      </c>
      <c r="F8" s="2">
        <v>1.17443254193049</v>
      </c>
      <c r="G8" s="2">
        <v>0.508792430996169</v>
      </c>
      <c r="H8" s="2">
        <v>2.8340202209415599</v>
      </c>
      <c r="I8" s="2">
        <v>0.84444573845702797</v>
      </c>
      <c r="J8" s="2">
        <v>1</v>
      </c>
      <c r="K8" s="2">
        <v>-2.1929007915180199</v>
      </c>
      <c r="L8" s="2">
        <v>0.61521039504205799</v>
      </c>
      <c r="M8" s="4">
        <v>3.6458809202244403E-4</v>
      </c>
      <c r="N8" s="4">
        <v>1.4656441299302299E-2</v>
      </c>
      <c r="O8" t="str">
        <f>IF(K8&lt;0,"Increased in Manitoba", "Decreased in Manitoba")</f>
        <v>Increased in Manitoba</v>
      </c>
    </row>
    <row r="9" spans="1:15" x14ac:dyDescent="0.35">
      <c r="A9" s="15" t="s">
        <v>160</v>
      </c>
      <c r="B9" s="8">
        <v>62</v>
      </c>
      <c r="C9" s="8">
        <v>27</v>
      </c>
      <c r="D9" s="2">
        <v>0.26187347772020902</v>
      </c>
      <c r="E9" s="2">
        <v>2.3227552247393101E-2</v>
      </c>
      <c r="F9" s="2">
        <v>1.1748750388096401</v>
      </c>
      <c r="G9" s="2">
        <v>0.55204081353213696</v>
      </c>
      <c r="H9" s="2">
        <v>2.4852038828104002</v>
      </c>
      <c r="I9" s="2">
        <v>0.72314978413419795</v>
      </c>
      <c r="J9" s="2">
        <v>0.97004178554286502</v>
      </c>
      <c r="K9" s="2">
        <v>-1.66565516073739</v>
      </c>
      <c r="L9" s="2">
        <v>0.47591749515321902</v>
      </c>
      <c r="M9" s="4">
        <v>4.6546383832413201E-4</v>
      </c>
      <c r="N9" s="4">
        <v>1.5593038583858399E-2</v>
      </c>
      <c r="O9" t="str">
        <f>IF(K9&lt;0,"Increased in Manitoba", "Decreased in Manitoba")</f>
        <v>Increased in Manitoba</v>
      </c>
    </row>
    <row r="10" spans="1:15" x14ac:dyDescent="0.35">
      <c r="A10" s="15" t="s">
        <v>163</v>
      </c>
      <c r="B10" s="8">
        <v>55</v>
      </c>
      <c r="C10" s="8">
        <v>21</v>
      </c>
      <c r="D10" s="2">
        <v>0.20840342253154501</v>
      </c>
      <c r="E10" s="2">
        <v>4.25209822652E-2</v>
      </c>
      <c r="F10" s="2">
        <v>1.4693968899019201</v>
      </c>
      <c r="G10" s="2">
        <v>0.69959548831936103</v>
      </c>
      <c r="H10" s="2">
        <v>3.1187412748715899</v>
      </c>
      <c r="I10" s="2">
        <v>0.29774363590046898</v>
      </c>
      <c r="J10" s="2">
        <v>0.611195497960905</v>
      </c>
      <c r="K10" s="2">
        <v>-1.81441664055047</v>
      </c>
      <c r="L10" s="2">
        <v>0.54464999869503705</v>
      </c>
      <c r="M10" s="4">
        <v>8.6427649502440805E-4</v>
      </c>
      <c r="N10" s="4">
        <v>2.4817082214272299E-2</v>
      </c>
      <c r="O10" t="str">
        <f>IF(K10&lt;0,"Increased in Manitoba", "Decreased in Manitoba")</f>
        <v>Increased in Manitoba</v>
      </c>
    </row>
    <row r="11" spans="1:15" x14ac:dyDescent="0.35">
      <c r="A11" s="15" t="s">
        <v>310</v>
      </c>
      <c r="B11" s="8">
        <v>99</v>
      </c>
      <c r="C11" s="8">
        <v>47</v>
      </c>
      <c r="D11" s="2">
        <v>5.7215055264842301</v>
      </c>
      <c r="E11" s="2">
        <v>6.4975447654322496</v>
      </c>
      <c r="F11" s="2">
        <v>0.52856270170012098</v>
      </c>
      <c r="G11" s="2">
        <v>1.0477783941231901E-2</v>
      </c>
      <c r="H11" s="2">
        <v>5.5351403578971503</v>
      </c>
      <c r="I11" s="2">
        <v>1</v>
      </c>
      <c r="J11" s="2">
        <v>1</v>
      </c>
      <c r="K11" s="2">
        <v>1.41432173743291</v>
      </c>
      <c r="L11" s="2">
        <v>0.45431618884859798</v>
      </c>
      <c r="M11" s="4">
        <v>1.85147071653646E-3</v>
      </c>
      <c r="N11" s="4">
        <v>4.6518201752978598E-2</v>
      </c>
      <c r="O11" t="str">
        <f>IF(K11&lt;0,"Increased in Manitoba", "Decreased in Manitoba")</f>
        <v>Decreased in Manitoba</v>
      </c>
    </row>
  </sheetData>
  <sortState xmlns:xlrd2="http://schemas.microsoft.com/office/spreadsheetml/2017/richdata2" ref="A4:O11">
    <sortCondition ref="N4"/>
  </sortState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O66"/>
  <sheetViews>
    <sheetView workbookViewId="0">
      <selection activeCell="N4" sqref="N4:N66"/>
    </sheetView>
  </sheetViews>
  <sheetFormatPr defaultRowHeight="14.5" x14ac:dyDescent="0.35"/>
  <cols>
    <col min="1" max="1" width="31.453125" bestFit="1" customWidth="1"/>
    <col min="2" max="3" width="18.7265625" bestFit="1" customWidth="1"/>
    <col min="4" max="5" width="16.1796875" bestFit="1" customWidth="1"/>
    <col min="6" max="10" width="12" bestFit="1" customWidth="1"/>
    <col min="11" max="11" width="12.7265625" bestFit="1" customWidth="1"/>
    <col min="12" max="14" width="12" bestFit="1" customWidth="1"/>
    <col min="15" max="15" width="18.54296875" customWidth="1"/>
  </cols>
  <sheetData>
    <row r="1" spans="1:15" x14ac:dyDescent="0.35">
      <c r="A1" t="s">
        <v>1253</v>
      </c>
    </row>
    <row r="3" spans="1:15" x14ac:dyDescent="0.35">
      <c r="A3" s="74"/>
      <c r="B3" s="68" t="s">
        <v>384</v>
      </c>
      <c r="C3" s="68" t="s">
        <v>385</v>
      </c>
      <c r="D3" s="68" t="s">
        <v>141</v>
      </c>
      <c r="E3" s="68" t="s">
        <v>386</v>
      </c>
      <c r="F3" s="68" t="s">
        <v>143</v>
      </c>
      <c r="G3" s="68" t="s">
        <v>144</v>
      </c>
      <c r="H3" s="68" t="s">
        <v>145</v>
      </c>
      <c r="I3" s="68" t="s">
        <v>146</v>
      </c>
      <c r="J3" s="68" t="s">
        <v>147</v>
      </c>
      <c r="K3" s="68" t="s">
        <v>148</v>
      </c>
      <c r="L3" s="68" t="s">
        <v>149</v>
      </c>
      <c r="M3" s="68" t="s">
        <v>150</v>
      </c>
      <c r="N3" s="68" t="s">
        <v>151</v>
      </c>
      <c r="O3" s="68"/>
    </row>
    <row r="4" spans="1:15" x14ac:dyDescent="0.35">
      <c r="A4" s="15" t="s">
        <v>160</v>
      </c>
      <c r="B4" s="8">
        <v>104</v>
      </c>
      <c r="C4" s="8">
        <v>56</v>
      </c>
      <c r="D4" s="2">
        <v>0.18811038979024</v>
      </c>
      <c r="E4" s="2">
        <v>1.9298482092557901E-2</v>
      </c>
      <c r="F4" s="2">
        <v>4.2177764156265303</v>
      </c>
      <c r="G4" s="2">
        <v>2.5669307787047901</v>
      </c>
      <c r="H4" s="2">
        <v>7.0151802049722196</v>
      </c>
      <c r="I4" s="2">
        <v>1.2604445936882199E-9</v>
      </c>
      <c r="J4" s="2">
        <v>4.2224893888555301E-8</v>
      </c>
      <c r="K4" s="2">
        <v>-2.3882414200020499</v>
      </c>
      <c r="L4" s="2">
        <v>0.30502569797790802</v>
      </c>
      <c r="M4" s="4">
        <v>4.8849813083506904E-15</v>
      </c>
      <c r="N4" s="4">
        <v>9.8188124297848804E-13</v>
      </c>
      <c r="O4" t="str">
        <f>IF(K4&lt;0,"Increased in CD", "Decreased in CD")</f>
        <v>Increased in CD</v>
      </c>
    </row>
    <row r="5" spans="1:15" x14ac:dyDescent="0.35">
      <c r="A5" s="15" t="s">
        <v>176</v>
      </c>
      <c r="B5" s="8">
        <v>148</v>
      </c>
      <c r="C5" s="8">
        <v>158</v>
      </c>
      <c r="D5" s="2">
        <v>1.3702079850201501</v>
      </c>
      <c r="E5" s="2">
        <v>0.17966346843214301</v>
      </c>
      <c r="F5" s="2">
        <v>1.4035451069068201</v>
      </c>
      <c r="G5" s="2">
        <v>0.15847074028698799</v>
      </c>
      <c r="H5" s="2">
        <v>17.017130901687299</v>
      </c>
      <c r="I5" s="2">
        <v>1</v>
      </c>
      <c r="J5" s="2">
        <v>1</v>
      </c>
      <c r="K5" s="2">
        <v>-1.4047156458196799</v>
      </c>
      <c r="L5" s="2">
        <v>0.19405292397661</v>
      </c>
      <c r="M5" s="4">
        <v>4.5252690483721401E-13</v>
      </c>
      <c r="N5" s="4">
        <v>4.547895393614E-11</v>
      </c>
      <c r="O5" t="str">
        <f>IF(K5&lt;0,"Increased in CD", "Decreased in CD")</f>
        <v>Increased in CD</v>
      </c>
    </row>
    <row r="6" spans="1:15" x14ac:dyDescent="0.35">
      <c r="A6" s="15" t="s">
        <v>164</v>
      </c>
      <c r="B6" s="8">
        <v>139</v>
      </c>
      <c r="C6" s="8">
        <v>124</v>
      </c>
      <c r="D6" s="2">
        <v>0.95274844819245097</v>
      </c>
      <c r="E6" s="2">
        <v>0.33511999359917199</v>
      </c>
      <c r="F6" s="2">
        <v>3.7553094388119099</v>
      </c>
      <c r="G6" s="2">
        <v>1.7816776046213001</v>
      </c>
      <c r="H6" s="2">
        <v>8.5295679051781601</v>
      </c>
      <c r="I6" s="2">
        <v>1.3362827791508101E-4</v>
      </c>
      <c r="J6" s="2">
        <v>6.18137398895778E-4</v>
      </c>
      <c r="K6" s="2">
        <v>-1.80648600017176</v>
      </c>
      <c r="L6" s="2">
        <v>0.262152484835386</v>
      </c>
      <c r="M6" s="4">
        <v>5.5411231159041603E-12</v>
      </c>
      <c r="N6" s="4">
        <v>3.7125524876557801E-10</v>
      </c>
      <c r="O6" t="str">
        <f>IF(K6&lt;0,"Increased in CD", "Decreased in CD")</f>
        <v>Increased in CD</v>
      </c>
    </row>
    <row r="7" spans="1:15" x14ac:dyDescent="0.35">
      <c r="A7" s="15" t="s">
        <v>170</v>
      </c>
      <c r="B7" s="8">
        <v>112</v>
      </c>
      <c r="C7" s="8">
        <v>72</v>
      </c>
      <c r="D7" s="2">
        <v>9.6158455973219994E-2</v>
      </c>
      <c r="E7" s="2">
        <v>2.2636106864732799E-2</v>
      </c>
      <c r="F7" s="2">
        <v>3.6272744659221998</v>
      </c>
      <c r="G7" s="2">
        <v>2.1923564949229601</v>
      </c>
      <c r="H7" s="2">
        <v>6.0813542721336296</v>
      </c>
      <c r="I7" s="2">
        <v>8.8279133489565203E-8</v>
      </c>
      <c r="J7" s="2">
        <v>1.0437709312589801E-6</v>
      </c>
      <c r="K7" s="2">
        <v>-1.6464290006084401</v>
      </c>
      <c r="L7" s="2">
        <v>0.249380576077285</v>
      </c>
      <c r="M7" s="4">
        <v>4.0544456680890997E-11</v>
      </c>
      <c r="N7" s="4">
        <v>2.0373589482147699E-9</v>
      </c>
      <c r="O7" t="str">
        <f>IF(K7&lt;0,"Increased in CD", "Decreased in CD")</f>
        <v>Increased in CD</v>
      </c>
    </row>
    <row r="8" spans="1:15" x14ac:dyDescent="0.35">
      <c r="A8" s="15" t="s">
        <v>187</v>
      </c>
      <c r="B8" s="8">
        <v>104</v>
      </c>
      <c r="C8" s="8">
        <v>111</v>
      </c>
      <c r="D8" s="2">
        <v>0.18368815368107499</v>
      </c>
      <c r="E8" s="2">
        <v>4.5091649451062303E-2</v>
      </c>
      <c r="F8" s="2">
        <v>1.01835367011583</v>
      </c>
      <c r="G8" s="2">
        <v>0.61161880465239005</v>
      </c>
      <c r="H8" s="2">
        <v>1.6976792114058701</v>
      </c>
      <c r="I8" s="2">
        <v>1</v>
      </c>
      <c r="J8" s="2">
        <v>1</v>
      </c>
      <c r="K8" s="2">
        <v>-1.2941928498483499</v>
      </c>
      <c r="L8" s="2">
        <v>0.21542617533487399</v>
      </c>
      <c r="M8" s="4">
        <v>1.8829744430348699E-9</v>
      </c>
      <c r="N8" s="4">
        <v>6.9771238897509096E-8</v>
      </c>
      <c r="O8" t="str">
        <f>IF(K8&lt;0,"Increased in CD", "Decreased in CD")</f>
        <v>Increased in CD</v>
      </c>
    </row>
    <row r="9" spans="1:15" x14ac:dyDescent="0.35">
      <c r="A9" s="15" t="s">
        <v>240</v>
      </c>
      <c r="B9" s="8">
        <v>107</v>
      </c>
      <c r="C9" s="8">
        <v>150</v>
      </c>
      <c r="D9" s="2">
        <v>0.44323080463693498</v>
      </c>
      <c r="E9" s="2">
        <v>1.2557873110872599</v>
      </c>
      <c r="F9" s="2">
        <v>0.18345757415852901</v>
      </c>
      <c r="G9" s="2">
        <v>8.1435350638901505E-2</v>
      </c>
      <c r="H9" s="2">
        <v>0.38221409424681102</v>
      </c>
      <c r="I9" s="2">
        <v>3.7311255354763902E-7</v>
      </c>
      <c r="J9" s="2">
        <v>3.38314228060853E-6</v>
      </c>
      <c r="K9" s="2">
        <v>0.94563003089676201</v>
      </c>
      <c r="L9" s="2">
        <v>0.15783596519984999</v>
      </c>
      <c r="M9" s="4">
        <v>2.0827235491793801E-9</v>
      </c>
      <c r="N9" s="4">
        <v>6.9771238897509096E-8</v>
      </c>
      <c r="O9" t="str">
        <f>IF(K9&lt;0,"Increased in CD", "Decreased in CD")</f>
        <v>Decreased in CD</v>
      </c>
    </row>
    <row r="10" spans="1:15" x14ac:dyDescent="0.35">
      <c r="A10" s="15" t="s">
        <v>196</v>
      </c>
      <c r="B10" s="8">
        <v>102</v>
      </c>
      <c r="C10" s="8">
        <v>96</v>
      </c>
      <c r="D10" s="2">
        <v>4.3851261659392897E-2</v>
      </c>
      <c r="E10" s="2">
        <v>1.60031731632434E-2</v>
      </c>
      <c r="F10" s="2">
        <v>1.43709233869979</v>
      </c>
      <c r="G10" s="2">
        <v>0.88013207796090698</v>
      </c>
      <c r="H10" s="2">
        <v>2.3568821697261999</v>
      </c>
      <c r="I10" s="2">
        <v>0.12756218095185201</v>
      </c>
      <c r="J10" s="2">
        <v>0.18852939978913499</v>
      </c>
      <c r="K10" s="2">
        <v>-1.0594725332010599</v>
      </c>
      <c r="L10" s="2">
        <v>0.18492913672375899</v>
      </c>
      <c r="M10" s="4">
        <v>1.00980905859416E-8</v>
      </c>
      <c r="N10" s="4">
        <v>2.89959458253465E-7</v>
      </c>
      <c r="O10" t="str">
        <f>IF(K10&lt;0,"Increased in CD", "Decreased in CD")</f>
        <v>Increased in CD</v>
      </c>
    </row>
    <row r="11" spans="1:15" x14ac:dyDescent="0.35">
      <c r="A11" s="15" t="s">
        <v>205</v>
      </c>
      <c r="B11" s="8">
        <v>87</v>
      </c>
      <c r="C11" s="8">
        <v>107</v>
      </c>
      <c r="D11" s="2">
        <v>6.2721384623339399E-2</v>
      </c>
      <c r="E11" s="2">
        <v>2.64212855673178E-2</v>
      </c>
      <c r="F11" s="2">
        <v>0.69775761604475794</v>
      </c>
      <c r="G11" s="2">
        <v>0.42819000157453702</v>
      </c>
      <c r="H11" s="2">
        <v>1.1337642233955401</v>
      </c>
      <c r="I11" s="2">
        <v>0.12961049445528999</v>
      </c>
      <c r="J11" s="2">
        <v>0.190158462667981</v>
      </c>
      <c r="K11" s="2">
        <v>-1.0792700291230699</v>
      </c>
      <c r="L11" s="2">
        <v>0.18942373364218301</v>
      </c>
      <c r="M11" s="4">
        <v>1.2147049810451399E-8</v>
      </c>
      <c r="N11" s="4">
        <v>3.0519462648759297E-7</v>
      </c>
      <c r="O11" t="str">
        <f>IF(K11&lt;0,"Increased in CD", "Decreased in CD")</f>
        <v>Increased in CD</v>
      </c>
    </row>
    <row r="12" spans="1:15" x14ac:dyDescent="0.35">
      <c r="A12" s="15" t="s">
        <v>173</v>
      </c>
      <c r="B12" s="8">
        <v>103</v>
      </c>
      <c r="C12" s="8">
        <v>89</v>
      </c>
      <c r="D12" s="2">
        <v>0.127780631566937</v>
      </c>
      <c r="E12" s="2">
        <v>4.1490165411398897E-2</v>
      </c>
      <c r="F12" s="2">
        <v>1.7696306008020299</v>
      </c>
      <c r="G12" s="2">
        <v>1.0864017809558999</v>
      </c>
      <c r="H12" s="2">
        <v>2.90018798984172</v>
      </c>
      <c r="I12" s="2">
        <v>1.9405262051934699E-2</v>
      </c>
      <c r="J12" s="2">
        <v>4.1494230557860397E-2</v>
      </c>
      <c r="K12" s="2">
        <v>-1.37450035563849</v>
      </c>
      <c r="L12" s="2">
        <v>0.242545748039044</v>
      </c>
      <c r="M12" s="4">
        <v>1.4534170977853499E-8</v>
      </c>
      <c r="N12" s="4">
        <v>3.2459648517206102E-7</v>
      </c>
      <c r="O12" t="str">
        <f>IF(K12&lt;0,"Increased in CD", "Decreased in CD")</f>
        <v>Increased in CD</v>
      </c>
    </row>
    <row r="13" spans="1:15" x14ac:dyDescent="0.35">
      <c r="A13" s="15" t="s">
        <v>188</v>
      </c>
      <c r="B13" s="8">
        <v>68</v>
      </c>
      <c r="C13" s="8">
        <v>63</v>
      </c>
      <c r="D13" s="2">
        <v>4.8085093568423699E-2</v>
      </c>
      <c r="E13" s="2">
        <v>1.34311670274059E-2</v>
      </c>
      <c r="F13" s="2">
        <v>1.2888993285171499</v>
      </c>
      <c r="G13" s="2">
        <v>0.80125014268258499</v>
      </c>
      <c r="H13" s="2">
        <v>2.0769957519333802</v>
      </c>
      <c r="I13" s="2">
        <v>0.30143594718100503</v>
      </c>
      <c r="J13" s="2">
        <v>0.36944283770354902</v>
      </c>
      <c r="K13" s="2">
        <v>-1.3246822732226</v>
      </c>
      <c r="L13" s="2">
        <v>0.24301810060349299</v>
      </c>
      <c r="M13" s="4">
        <v>5.0098259096742501E-8</v>
      </c>
      <c r="N13" s="4">
        <v>1.0069750078445199E-6</v>
      </c>
      <c r="O13" t="str">
        <f>IF(K13&lt;0,"Increased in CD", "Decreased in CD")</f>
        <v>Increased in CD</v>
      </c>
    </row>
    <row r="14" spans="1:15" x14ac:dyDescent="0.35">
      <c r="A14" s="15" t="s">
        <v>185</v>
      </c>
      <c r="B14" s="8">
        <v>58</v>
      </c>
      <c r="C14" s="8">
        <v>33</v>
      </c>
      <c r="D14" s="2">
        <v>1.2091358005267901E-2</v>
      </c>
      <c r="E14" s="2">
        <v>2.30417970740857E-3</v>
      </c>
      <c r="F14" s="2">
        <v>2.4381507528950102</v>
      </c>
      <c r="G14" s="2">
        <v>1.43507020753436</v>
      </c>
      <c r="H14" s="2">
        <v>4.1936090563040898</v>
      </c>
      <c r="I14" s="2">
        <v>4.7756828249320102E-4</v>
      </c>
      <c r="J14" s="2">
        <v>1.71412901394881E-3</v>
      </c>
      <c r="K14" s="2">
        <v>-1.5573666162146</v>
      </c>
      <c r="L14" s="2">
        <v>0.28976312783211899</v>
      </c>
      <c r="M14" s="4">
        <v>7.6744485211222E-8</v>
      </c>
      <c r="N14" s="4">
        <v>1.28547012728797E-6</v>
      </c>
      <c r="O14" t="str">
        <f>IF(K14&lt;0,"Increased in CD", "Decreased in CD")</f>
        <v>Increased in CD</v>
      </c>
    </row>
    <row r="15" spans="1:15" x14ac:dyDescent="0.35">
      <c r="A15" s="15" t="s">
        <v>244</v>
      </c>
      <c r="B15" s="8">
        <v>145</v>
      </c>
      <c r="C15" s="8">
        <v>161</v>
      </c>
      <c r="D15" s="2">
        <v>4.2217404561419496</v>
      </c>
      <c r="E15" s="2">
        <v>7.9527811151269097</v>
      </c>
      <c r="F15" s="2">
        <v>0</v>
      </c>
      <c r="G15" s="2">
        <v>0</v>
      </c>
      <c r="H15" s="2">
        <v>1.0031244613786401</v>
      </c>
      <c r="I15" s="2">
        <v>2.5202276913803799E-2</v>
      </c>
      <c r="J15" s="2">
        <v>5.0656576596745599E-2</v>
      </c>
      <c r="K15" s="2">
        <v>0.97528461164664604</v>
      </c>
      <c r="L15" s="2">
        <v>0.18131325259662101</v>
      </c>
      <c r="M15" s="4">
        <v>7.4899272783923694E-8</v>
      </c>
      <c r="N15" s="4">
        <v>1.28547012728797E-6</v>
      </c>
      <c r="O15" t="str">
        <f>IF(K15&lt;0,"Increased in CD", "Decreased in CD")</f>
        <v>Decreased in CD</v>
      </c>
    </row>
    <row r="16" spans="1:15" x14ac:dyDescent="0.35">
      <c r="A16" s="15" t="s">
        <v>159</v>
      </c>
      <c r="B16" s="8">
        <v>77</v>
      </c>
      <c r="C16" s="8">
        <v>36</v>
      </c>
      <c r="D16" s="2">
        <v>0.194856265575336</v>
      </c>
      <c r="E16" s="2">
        <v>1.45957004849871E-2</v>
      </c>
      <c r="F16" s="2">
        <v>3.6462679454315299</v>
      </c>
      <c r="G16" s="2">
        <v>2.1839153427860301</v>
      </c>
      <c r="H16" s="2">
        <v>6.1717062911126801</v>
      </c>
      <c r="I16" s="2">
        <v>1.59718761301725E-7</v>
      </c>
      <c r="J16" s="2">
        <v>1.5287367153165099E-6</v>
      </c>
      <c r="K16" s="2">
        <v>-2.1941058154558202</v>
      </c>
      <c r="L16" s="2">
        <v>0.410247579436187</v>
      </c>
      <c r="M16" s="4">
        <v>8.8809696929814703E-8</v>
      </c>
      <c r="N16" s="4">
        <v>1.3731345448379E-6</v>
      </c>
      <c r="O16" t="str">
        <f>IF(K16&lt;0,"Increased in CD", "Decreased in CD")</f>
        <v>Increased in CD</v>
      </c>
    </row>
    <row r="17" spans="1:15" x14ac:dyDescent="0.35">
      <c r="A17" s="15" t="s">
        <v>246</v>
      </c>
      <c r="B17" s="8">
        <v>82</v>
      </c>
      <c r="C17" s="8">
        <v>140</v>
      </c>
      <c r="D17" s="2">
        <v>0.392805204498829</v>
      </c>
      <c r="E17" s="2">
        <v>0.93484497702833103</v>
      </c>
      <c r="F17" s="2">
        <v>0.18193810101144101</v>
      </c>
      <c r="G17" s="2">
        <v>9.8288547235287002E-2</v>
      </c>
      <c r="H17" s="2">
        <v>0.32606462413208398</v>
      </c>
      <c r="I17" s="2">
        <v>3.3569233066165701E-10</v>
      </c>
      <c r="J17" s="2">
        <v>1.68685396157483E-8</v>
      </c>
      <c r="K17" s="2">
        <v>1.13113056563739</v>
      </c>
      <c r="L17" s="2">
        <v>0.215668077779131</v>
      </c>
      <c r="M17" s="4">
        <v>1.5647306939037299E-7</v>
      </c>
      <c r="N17" s="4">
        <v>2.2465062105332101E-6</v>
      </c>
      <c r="O17" t="str">
        <f>IF(K17&lt;0,"Increased in CD", "Decreased in CD")</f>
        <v>Decreased in CD</v>
      </c>
    </row>
    <row r="18" spans="1:15" x14ac:dyDescent="0.35">
      <c r="A18" s="15" t="s">
        <v>181</v>
      </c>
      <c r="B18" s="8">
        <v>86</v>
      </c>
      <c r="C18" s="8">
        <v>71</v>
      </c>
      <c r="D18" s="2">
        <v>5.6341118091063402E-2</v>
      </c>
      <c r="E18" s="2">
        <v>2.7550327214806099E-2</v>
      </c>
      <c r="F18" s="2">
        <v>1.7004278515653599</v>
      </c>
      <c r="G18" s="2">
        <v>1.0610070237603499</v>
      </c>
      <c r="H18" s="2">
        <v>2.7364226570939998</v>
      </c>
      <c r="I18" s="2">
        <v>2.32483564217645E-2</v>
      </c>
      <c r="J18" s="2">
        <v>4.7201208492673397E-2</v>
      </c>
      <c r="K18" s="2">
        <v>-1.23292599616814</v>
      </c>
      <c r="L18" s="2">
        <v>0.242071549975962</v>
      </c>
      <c r="M18" s="4">
        <v>3.5201487391667301E-7</v>
      </c>
      <c r="N18" s="4">
        <v>4.4789031761333104E-6</v>
      </c>
      <c r="O18" t="str">
        <f>IF(K18&lt;0,"Increased in CD", "Decreased in CD")</f>
        <v>Increased in CD</v>
      </c>
    </row>
    <row r="19" spans="1:15" x14ac:dyDescent="0.35">
      <c r="A19" s="15" t="s">
        <v>238</v>
      </c>
      <c r="B19" s="8">
        <v>107</v>
      </c>
      <c r="C19" s="8">
        <v>160</v>
      </c>
      <c r="D19" s="2">
        <v>0.316145902647467</v>
      </c>
      <c r="E19" s="2">
        <v>0.75994964695300105</v>
      </c>
      <c r="F19" s="2">
        <v>1.5666696255048299E-2</v>
      </c>
      <c r="G19" s="2">
        <v>3.8783875430062499E-4</v>
      </c>
      <c r="H19" s="2">
        <v>9.5187261692017897E-2</v>
      </c>
      <c r="I19" s="2">
        <v>2.6730610124593901E-14</v>
      </c>
      <c r="J19" s="2">
        <v>5.3728526350433802E-12</v>
      </c>
      <c r="K19" s="2">
        <v>1.0279435666427501</v>
      </c>
      <c r="L19" s="2">
        <v>0.2019212573977</v>
      </c>
      <c r="M19" s="4">
        <v>3.5652960606036299E-7</v>
      </c>
      <c r="N19" s="4">
        <v>4.4789031761333104E-6</v>
      </c>
      <c r="O19" t="str">
        <f>IF(K19&lt;0,"Increased in CD", "Decreased in CD")</f>
        <v>Decreased in CD</v>
      </c>
    </row>
    <row r="20" spans="1:15" x14ac:dyDescent="0.35">
      <c r="A20" s="15" t="s">
        <v>209</v>
      </c>
      <c r="B20" s="8">
        <v>97</v>
      </c>
      <c r="C20" s="8">
        <v>115</v>
      </c>
      <c r="D20" s="2">
        <v>9.1714289497386706E-2</v>
      </c>
      <c r="E20" s="2">
        <v>5.3818794951476699E-2</v>
      </c>
      <c r="F20" s="2">
        <v>0.73282349871821595</v>
      </c>
      <c r="G20" s="2">
        <v>0.44070070906241698</v>
      </c>
      <c r="H20" s="2">
        <v>1.2149521371315299</v>
      </c>
      <c r="I20" s="2">
        <v>0.22394114647824401</v>
      </c>
      <c r="J20" s="2">
        <v>0.29040109962662602</v>
      </c>
      <c r="K20" s="2">
        <v>-0.98163750979929498</v>
      </c>
      <c r="L20" s="2">
        <v>0.19845228397152601</v>
      </c>
      <c r="M20" s="4">
        <v>7.5572852686889302E-7</v>
      </c>
      <c r="N20" s="4">
        <v>8.9353784647439701E-6</v>
      </c>
      <c r="O20" t="str">
        <f>IF(K20&lt;0,"Increased in CD", "Decreased in CD")</f>
        <v>Increased in CD</v>
      </c>
    </row>
    <row r="21" spans="1:15" x14ac:dyDescent="0.35">
      <c r="A21" s="15" t="s">
        <v>171</v>
      </c>
      <c r="B21" s="8">
        <v>99</v>
      </c>
      <c r="C21" s="8">
        <v>79</v>
      </c>
      <c r="D21" s="2">
        <v>0.29228493509711601</v>
      </c>
      <c r="E21" s="2">
        <v>6.5115300148498506E-2</v>
      </c>
      <c r="F21" s="2">
        <v>2.0102957753566399</v>
      </c>
      <c r="G21" s="2">
        <v>1.24326999200346</v>
      </c>
      <c r="H21" s="2">
        <v>3.2708981718963899</v>
      </c>
      <c r="I21" s="2">
        <v>2.88878686000922E-3</v>
      </c>
      <c r="J21" s="2">
        <v>8.0645299841924107E-3</v>
      </c>
      <c r="K21" s="2">
        <v>-1.4174120700711099</v>
      </c>
      <c r="L21" s="2">
        <v>0.29965303737505999</v>
      </c>
      <c r="M21" s="4">
        <v>2.2432356254764602E-6</v>
      </c>
      <c r="N21" s="4">
        <v>2.5049464484487101E-5</v>
      </c>
      <c r="O21" t="str">
        <f>IF(K21&lt;0,"Increased in CD", "Decreased in CD")</f>
        <v>Increased in CD</v>
      </c>
    </row>
    <row r="22" spans="1:15" x14ac:dyDescent="0.35">
      <c r="A22" s="15" t="s">
        <v>177</v>
      </c>
      <c r="B22" s="8">
        <v>56</v>
      </c>
      <c r="C22" s="8">
        <v>42</v>
      </c>
      <c r="D22" s="2">
        <v>9.70919396031385E-2</v>
      </c>
      <c r="E22" s="2">
        <v>3.2532017301529E-2</v>
      </c>
      <c r="F22" s="2">
        <v>1.6850312373635401</v>
      </c>
      <c r="G22" s="2">
        <v>1.0127932139285201</v>
      </c>
      <c r="H22" s="2">
        <v>2.8195834645064801</v>
      </c>
      <c r="I22" s="2">
        <v>3.80013168883956E-2</v>
      </c>
      <c r="J22" s="2">
        <v>7.2306598169157701E-2</v>
      </c>
      <c r="K22" s="2">
        <v>-1.7041718844384901</v>
      </c>
      <c r="L22" s="2">
        <v>0.36250756016079799</v>
      </c>
      <c r="M22" s="4">
        <v>2.5880712524184399E-6</v>
      </c>
      <c r="N22" s="4">
        <v>2.73790695650583E-5</v>
      </c>
      <c r="O22" t="str">
        <f>IF(K22&lt;0,"Increased in CD", "Decreased in CD")</f>
        <v>Increased in CD</v>
      </c>
    </row>
    <row r="23" spans="1:15" x14ac:dyDescent="0.35">
      <c r="A23" s="15" t="s">
        <v>200</v>
      </c>
      <c r="B23" s="8">
        <v>122</v>
      </c>
      <c r="C23" s="8">
        <v>121</v>
      </c>
      <c r="D23" s="2">
        <v>0.591231381547627</v>
      </c>
      <c r="E23" s="2">
        <v>0.32073394225805202</v>
      </c>
      <c r="F23" s="2">
        <v>1.43868003765157</v>
      </c>
      <c r="G23" s="2">
        <v>0.80810078971324595</v>
      </c>
      <c r="H23" s="2">
        <v>2.5880709804545399</v>
      </c>
      <c r="I23" s="2">
        <v>0.21721906023733001</v>
      </c>
      <c r="J23" s="2">
        <v>0.28661039677461297</v>
      </c>
      <c r="K23" s="2">
        <v>-1.0208358745581501</v>
      </c>
      <c r="L23" s="2">
        <v>0.21763680140074201</v>
      </c>
      <c r="M23" s="4">
        <v>2.7247422917930898E-6</v>
      </c>
      <c r="N23" s="4">
        <v>2.7383660032520601E-5</v>
      </c>
      <c r="O23" t="str">
        <f>IF(K23&lt;0,"Increased in CD", "Decreased in CD")</f>
        <v>Increased in CD</v>
      </c>
    </row>
    <row r="24" spans="1:15" x14ac:dyDescent="0.35">
      <c r="A24" s="15" t="s">
        <v>190</v>
      </c>
      <c r="B24" s="8">
        <v>57</v>
      </c>
      <c r="C24" s="8">
        <v>41</v>
      </c>
      <c r="D24" s="2">
        <v>1.7902514839023199E-2</v>
      </c>
      <c r="E24" s="2">
        <v>5.2365207289239001E-3</v>
      </c>
      <c r="F24" s="2">
        <v>1.79048656574717</v>
      </c>
      <c r="G24" s="2">
        <v>1.07509351308767</v>
      </c>
      <c r="H24" s="2">
        <v>3.00101376986437</v>
      </c>
      <c r="I24" s="2">
        <v>2.03432950183507E-2</v>
      </c>
      <c r="J24" s="2">
        <v>4.21546628730773E-2</v>
      </c>
      <c r="K24" s="2">
        <v>-1.33116477363792</v>
      </c>
      <c r="L24" s="2">
        <v>0.28867362930896501</v>
      </c>
      <c r="M24" s="4">
        <v>4.0013142059702702E-6</v>
      </c>
      <c r="N24" s="4">
        <v>3.8298293114286903E-5</v>
      </c>
      <c r="O24" t="str">
        <f>IF(K24&lt;0,"Increased in CD", "Decreased in CD")</f>
        <v>Increased in CD</v>
      </c>
    </row>
    <row r="25" spans="1:15" x14ac:dyDescent="0.35">
      <c r="A25" s="15" t="s">
        <v>163</v>
      </c>
      <c r="B25" s="8">
        <v>81</v>
      </c>
      <c r="C25" s="8">
        <v>40</v>
      </c>
      <c r="D25" s="2">
        <v>0.22226521251981901</v>
      </c>
      <c r="E25" s="2">
        <v>3.7225162480381699E-2</v>
      </c>
      <c r="F25" s="2">
        <v>3.5356991164820601</v>
      </c>
      <c r="G25" s="2">
        <v>2.1382934502576298</v>
      </c>
      <c r="H25" s="2">
        <v>5.9175859835394702</v>
      </c>
      <c r="I25" s="2">
        <v>1.42749788702331E-7</v>
      </c>
      <c r="J25" s="2">
        <v>1.51014250153519E-6</v>
      </c>
      <c r="K25" s="2">
        <v>-1.84783403836614</v>
      </c>
      <c r="L25" s="2">
        <v>0.40699902076981598</v>
      </c>
      <c r="M25" s="4">
        <v>5.6215902493050896E-6</v>
      </c>
      <c r="N25" s="4">
        <v>5.1360892732287403E-5</v>
      </c>
      <c r="O25" t="str">
        <f>IF(K25&lt;0,"Increased in CD", "Decreased in CD")</f>
        <v>Increased in CD</v>
      </c>
    </row>
    <row r="26" spans="1:15" x14ac:dyDescent="0.35">
      <c r="A26" s="15" t="s">
        <v>248</v>
      </c>
      <c r="B26" s="8">
        <v>147</v>
      </c>
      <c r="C26" s="8">
        <v>159</v>
      </c>
      <c r="D26" s="2">
        <v>9.9262720373971103</v>
      </c>
      <c r="E26" s="2">
        <v>14.8184712089315</v>
      </c>
      <c r="F26" s="2">
        <v>0.61730838390119702</v>
      </c>
      <c r="G26" s="2">
        <v>5.09086261551603E-2</v>
      </c>
      <c r="H26" s="2">
        <v>5.4672816464430696</v>
      </c>
      <c r="I26" s="2">
        <v>0.67502432371156895</v>
      </c>
      <c r="J26" s="2">
        <v>0.73340480576230005</v>
      </c>
      <c r="K26" s="2">
        <v>0.73574400174267995</v>
      </c>
      <c r="L26" s="2">
        <v>0.167503736278964</v>
      </c>
      <c r="M26" s="4">
        <v>1.1210438033204501E-5</v>
      </c>
      <c r="N26" s="4">
        <v>9.7969480203222303E-5</v>
      </c>
      <c r="O26" t="str">
        <f>IF(K26&lt;0,"Increased in CD", "Decreased in CD")</f>
        <v>Decreased in CD</v>
      </c>
    </row>
    <row r="27" spans="1:15" x14ac:dyDescent="0.35">
      <c r="A27" s="15" t="s">
        <v>166</v>
      </c>
      <c r="B27" s="8">
        <v>46</v>
      </c>
      <c r="C27" s="8">
        <v>22</v>
      </c>
      <c r="D27" s="2">
        <v>1.8768064476413798E-2</v>
      </c>
      <c r="E27" s="2">
        <v>1.7664220768288301E-3</v>
      </c>
      <c r="F27" s="2">
        <v>2.7852638354422998</v>
      </c>
      <c r="G27" s="2">
        <v>1.5330782059216099</v>
      </c>
      <c r="H27" s="2">
        <v>5.1839541604709698</v>
      </c>
      <c r="I27" s="2">
        <v>3.33708118913763E-4</v>
      </c>
      <c r="J27" s="2">
        <v>1.3415066380333301E-3</v>
      </c>
      <c r="K27" s="2">
        <v>-1.90391429258064</v>
      </c>
      <c r="L27" s="2">
        <v>0.43506268617425198</v>
      </c>
      <c r="M27" s="4">
        <v>1.2077516635455901E-5</v>
      </c>
      <c r="N27" s="4">
        <v>1.01149201821943E-4</v>
      </c>
      <c r="O27" t="str">
        <f>IF(K27&lt;0,"Increased in CD", "Decreased in CD")</f>
        <v>Increased in CD</v>
      </c>
    </row>
    <row r="28" spans="1:15" x14ac:dyDescent="0.35">
      <c r="A28" s="15" t="s">
        <v>199</v>
      </c>
      <c r="B28" s="8">
        <v>93</v>
      </c>
      <c r="C28" s="8">
        <v>130</v>
      </c>
      <c r="D28" s="2">
        <v>0.36789503065649798</v>
      </c>
      <c r="E28" s="2">
        <v>0.15812300278299099</v>
      </c>
      <c r="F28" s="2">
        <v>0.39027813996313199</v>
      </c>
      <c r="G28" s="2">
        <v>0.224765495621877</v>
      </c>
      <c r="H28" s="2">
        <v>0.66829563007561998</v>
      </c>
      <c r="I28" s="2">
        <v>2.60877567038607E-4</v>
      </c>
      <c r="J28" s="2">
        <v>1.09242481197417E-3</v>
      </c>
      <c r="K28" s="2">
        <v>-0.86170213516525096</v>
      </c>
      <c r="L28" s="2">
        <v>0.19836821897477799</v>
      </c>
      <c r="M28" s="4">
        <v>1.39941739931704E-5</v>
      </c>
      <c r="N28" s="4">
        <v>1.1251315890509E-4</v>
      </c>
      <c r="O28" t="str">
        <f>IF(K28&lt;0,"Increased in CD", "Decreased in CD")</f>
        <v>Increased in CD</v>
      </c>
    </row>
    <row r="29" spans="1:15" x14ac:dyDescent="0.35">
      <c r="A29" s="15" t="s">
        <v>180</v>
      </c>
      <c r="B29" s="8">
        <v>57</v>
      </c>
      <c r="C29" s="8">
        <v>41</v>
      </c>
      <c r="D29" s="2">
        <v>3.7322623106328598E-2</v>
      </c>
      <c r="E29" s="2">
        <v>2.80431757797696E-2</v>
      </c>
      <c r="F29" s="2">
        <v>1.79048656574717</v>
      </c>
      <c r="G29" s="2">
        <v>1.07509351308767</v>
      </c>
      <c r="H29" s="2">
        <v>3.00101376986437</v>
      </c>
      <c r="I29" s="2">
        <v>2.03432950183507E-2</v>
      </c>
      <c r="J29" s="2">
        <v>4.21546628730773E-2</v>
      </c>
      <c r="K29" s="2">
        <v>-1.47764978076028</v>
      </c>
      <c r="L29" s="2">
        <v>0.34229206581595201</v>
      </c>
      <c r="M29" s="4">
        <v>1.58216622034857E-5</v>
      </c>
      <c r="N29" s="4">
        <v>1.2231361934233201E-4</v>
      </c>
      <c r="O29" t="str">
        <f>IF(K29&lt;0,"Increased in CD", "Decreased in CD")</f>
        <v>Increased in CD</v>
      </c>
    </row>
    <row r="30" spans="1:15" x14ac:dyDescent="0.35">
      <c r="A30" s="15" t="s">
        <v>207</v>
      </c>
      <c r="B30" s="8">
        <v>121</v>
      </c>
      <c r="C30" s="8">
        <v>138</v>
      </c>
      <c r="D30" s="2">
        <v>1.0969201708612599</v>
      </c>
      <c r="E30" s="2">
        <v>0.44921057535693698</v>
      </c>
      <c r="F30" s="2">
        <v>0.69622550854446197</v>
      </c>
      <c r="G30" s="2">
        <v>0.36347597300476098</v>
      </c>
      <c r="H30" s="2">
        <v>1.3207881409759801</v>
      </c>
      <c r="I30" s="2">
        <v>0.28721650342500898</v>
      </c>
      <c r="J30" s="2">
        <v>0.354174952076238</v>
      </c>
      <c r="K30" s="2">
        <v>-0.93094695488750301</v>
      </c>
      <c r="L30" s="2">
        <v>0.21723052877052601</v>
      </c>
      <c r="M30" s="4">
        <v>1.8230779280425901E-5</v>
      </c>
      <c r="N30" s="4">
        <v>1.3571802353206001E-4</v>
      </c>
      <c r="O30" t="str">
        <f>IF(K30&lt;0,"Increased in CD", "Decreased in CD")</f>
        <v>Increased in CD</v>
      </c>
    </row>
    <row r="31" spans="1:15" x14ac:dyDescent="0.35">
      <c r="A31" s="15" t="s">
        <v>378</v>
      </c>
      <c r="B31" s="8">
        <v>133</v>
      </c>
      <c r="C31" s="8">
        <v>155</v>
      </c>
      <c r="D31" s="2">
        <v>4.5576746131097101</v>
      </c>
      <c r="E31" s="2">
        <v>9.2498489170118496</v>
      </c>
      <c r="F31" s="2">
        <v>0.30395236574693901</v>
      </c>
      <c r="G31" s="2">
        <v>9.5298580210620806E-2</v>
      </c>
      <c r="H31" s="2">
        <v>0.83713510688600101</v>
      </c>
      <c r="I31" s="2">
        <v>1.5529300500714899E-2</v>
      </c>
      <c r="J31" s="2">
        <v>3.3563326888641901E-2</v>
      </c>
      <c r="K31" s="2">
        <v>1.0058997749795899</v>
      </c>
      <c r="L31" s="2">
        <v>0.24151600965034101</v>
      </c>
      <c r="M31" s="4">
        <v>3.1143397246857801E-5</v>
      </c>
      <c r="N31" s="4">
        <v>2.2356510166494299E-4</v>
      </c>
      <c r="O31" t="str">
        <f>IF(K31&lt;0,"Increased in CD", "Decreased in CD")</f>
        <v>Decreased in CD</v>
      </c>
    </row>
    <row r="32" spans="1:15" x14ac:dyDescent="0.35">
      <c r="A32" s="15" t="s">
        <v>229</v>
      </c>
      <c r="B32" s="8">
        <v>108</v>
      </c>
      <c r="C32" s="8">
        <v>156</v>
      </c>
      <c r="D32" s="2">
        <v>0.20440528752536999</v>
      </c>
      <c r="E32" s="2">
        <v>0.423859005953718</v>
      </c>
      <c r="F32" s="2">
        <v>8.2990677994858694E-2</v>
      </c>
      <c r="G32" s="2">
        <v>2.4818276423612999E-2</v>
      </c>
      <c r="H32" s="2">
        <v>0.218958886208068</v>
      </c>
      <c r="I32" s="2">
        <v>2.2608212842774499E-10</v>
      </c>
      <c r="J32" s="2">
        <v>1.5147502604658901E-8</v>
      </c>
      <c r="K32" s="2">
        <v>0.71180146594800897</v>
      </c>
      <c r="L32" s="2">
        <v>0.17289596221301701</v>
      </c>
      <c r="M32" s="4">
        <v>3.83944032005257E-5</v>
      </c>
      <c r="N32" s="4">
        <v>2.66112932527781E-4</v>
      </c>
      <c r="O32" t="str">
        <f>IF(K32&lt;0,"Increased in CD", "Decreased in CD")</f>
        <v>Decreased in CD</v>
      </c>
    </row>
    <row r="33" spans="1:15" x14ac:dyDescent="0.35">
      <c r="A33" s="15" t="s">
        <v>213</v>
      </c>
      <c r="B33" s="8">
        <v>76</v>
      </c>
      <c r="C33" s="8">
        <v>100</v>
      </c>
      <c r="D33" s="2">
        <v>4.11424735664528E-2</v>
      </c>
      <c r="E33" s="2">
        <v>2.8455886500870602E-2</v>
      </c>
      <c r="F33" s="2">
        <v>0.62745622084958397</v>
      </c>
      <c r="G33" s="2">
        <v>0.38886339530005698</v>
      </c>
      <c r="H33" s="2">
        <v>1.0088414033817601</v>
      </c>
      <c r="I33" s="2">
        <v>5.1527575518930099E-2</v>
      </c>
      <c r="J33" s="2">
        <v>9.08512515728504E-2</v>
      </c>
      <c r="K33" s="2">
        <v>-0.81600892290265603</v>
      </c>
      <c r="L33" s="2">
        <v>0.198758162245422</v>
      </c>
      <c r="M33" s="4">
        <v>4.0337729069417302E-5</v>
      </c>
      <c r="N33" s="4">
        <v>2.7026278476509601E-4</v>
      </c>
      <c r="O33" t="str">
        <f>IF(K33&lt;0,"Increased in CD", "Decreased in CD")</f>
        <v>Increased in CD</v>
      </c>
    </row>
    <row r="34" spans="1:15" x14ac:dyDescent="0.35">
      <c r="A34" s="15" t="s">
        <v>192</v>
      </c>
      <c r="B34" s="8">
        <v>81</v>
      </c>
      <c r="C34" s="8">
        <v>85</v>
      </c>
      <c r="D34" s="2">
        <v>2.5772663123214099</v>
      </c>
      <c r="E34" s="2">
        <v>1.3330929737830901</v>
      </c>
      <c r="F34" s="2">
        <v>1.04948598759033</v>
      </c>
      <c r="G34" s="2">
        <v>0.65578241004444704</v>
      </c>
      <c r="H34" s="2">
        <v>1.68036722642669</v>
      </c>
      <c r="I34" s="2">
        <v>0.90947872233315896</v>
      </c>
      <c r="J34" s="2">
        <v>0.94717732222261697</v>
      </c>
      <c r="K34" s="2">
        <v>-1.6390631956184101</v>
      </c>
      <c r="L34" s="2">
        <v>0.40154351568026703</v>
      </c>
      <c r="M34" s="4">
        <v>4.4667715587865003E-5</v>
      </c>
      <c r="N34" s="4">
        <v>2.8961970429551201E-4</v>
      </c>
      <c r="O34" t="str">
        <f>IF(K34&lt;0,"Increased in CD", "Decreased in CD")</f>
        <v>Increased in CD</v>
      </c>
    </row>
    <row r="35" spans="1:15" x14ac:dyDescent="0.35">
      <c r="A35" s="15" t="s">
        <v>179</v>
      </c>
      <c r="B35" s="8">
        <v>41</v>
      </c>
      <c r="C35" s="8">
        <v>22</v>
      </c>
      <c r="D35" s="2">
        <v>6.09091672643237E-3</v>
      </c>
      <c r="E35" s="2">
        <v>1.4824874720854499E-3</v>
      </c>
      <c r="F35" s="2">
        <v>2.3699264970427101</v>
      </c>
      <c r="G35" s="2">
        <v>1.29180474973259</v>
      </c>
      <c r="H35" s="2">
        <v>4.4429802133029597</v>
      </c>
      <c r="I35" s="2">
        <v>3.0246595530167E-3</v>
      </c>
      <c r="J35" s="2">
        <v>8.3281721939227008E-3</v>
      </c>
      <c r="K35" s="2">
        <v>-1.4506327110636801</v>
      </c>
      <c r="L35" s="2">
        <v>0.36258510075422901</v>
      </c>
      <c r="M35" s="4">
        <v>6.3127049328093294E-5</v>
      </c>
      <c r="N35" s="4">
        <v>3.9651677859208601E-4</v>
      </c>
      <c r="O35" t="str">
        <f>IF(K35&lt;0,"Increased in CD", "Decreased in CD")</f>
        <v>Increased in CD</v>
      </c>
    </row>
    <row r="36" spans="1:15" x14ac:dyDescent="0.35">
      <c r="A36" s="15" t="s">
        <v>219</v>
      </c>
      <c r="B36" s="8">
        <v>141</v>
      </c>
      <c r="C36" s="8">
        <v>159</v>
      </c>
      <c r="D36" s="2">
        <v>0.42950249840093802</v>
      </c>
      <c r="E36" s="2">
        <v>0.35559149881406199</v>
      </c>
      <c r="F36" s="2">
        <v>0.19798816331559699</v>
      </c>
      <c r="G36" s="2">
        <v>2.0486845606726301E-2</v>
      </c>
      <c r="H36" s="2">
        <v>0.97914724698014499</v>
      </c>
      <c r="I36" s="2">
        <v>3.0255715668218299E-2</v>
      </c>
      <c r="J36" s="2">
        <v>5.9042707274872701E-2</v>
      </c>
      <c r="K36" s="2">
        <v>-0.42952310582279302</v>
      </c>
      <c r="L36" s="2">
        <v>0.111387623983267</v>
      </c>
      <c r="M36" s="4">
        <v>1.15204922188861E-4</v>
      </c>
      <c r="N36" s="4">
        <v>7.0170270787760604E-4</v>
      </c>
      <c r="O36" t="str">
        <f>IF(K36&lt;0,"Increased in CD", "Decreased in CD")</f>
        <v>Increased in CD</v>
      </c>
    </row>
    <row r="37" spans="1:15" x14ac:dyDescent="0.35">
      <c r="A37" s="15" t="s">
        <v>216</v>
      </c>
      <c r="B37" s="8">
        <v>113</v>
      </c>
      <c r="C37" s="8">
        <v>144</v>
      </c>
      <c r="D37" s="2">
        <v>1.4934542184167101</v>
      </c>
      <c r="E37" s="2">
        <v>0.57236714256582499</v>
      </c>
      <c r="F37" s="2">
        <v>0.36172980878856398</v>
      </c>
      <c r="G37" s="2">
        <v>0.18102272146029499</v>
      </c>
      <c r="H37" s="2">
        <v>0.69843982639021296</v>
      </c>
      <c r="I37" s="2">
        <v>1.49135388888313E-3</v>
      </c>
      <c r="J37" s="2">
        <v>4.6117251025463097E-3</v>
      </c>
      <c r="K37" s="2">
        <v>-0.82599972702957403</v>
      </c>
      <c r="L37" s="2">
        <v>0.22107854659297799</v>
      </c>
      <c r="M37" s="4">
        <v>1.86801738836673E-4</v>
      </c>
      <c r="N37" s="4">
        <v>1.1043279266520899E-3</v>
      </c>
      <c r="O37" t="str">
        <f>IF(K37&lt;0,"Increased in CD", "Decreased in CD")</f>
        <v>Increased in CD</v>
      </c>
    </row>
    <row r="38" spans="1:15" x14ac:dyDescent="0.35">
      <c r="A38" s="15" t="s">
        <v>204</v>
      </c>
      <c r="B38" s="8">
        <v>45</v>
      </c>
      <c r="C38" s="8">
        <v>56</v>
      </c>
      <c r="D38" s="2">
        <v>1.25593668601262E-2</v>
      </c>
      <c r="E38" s="2">
        <v>6.1853595508390303E-3</v>
      </c>
      <c r="F38" s="2">
        <v>0.80414091968634505</v>
      </c>
      <c r="G38" s="2">
        <v>0.48451480076853598</v>
      </c>
      <c r="H38" s="2">
        <v>1.3298996973116599</v>
      </c>
      <c r="I38" s="2">
        <v>0.39757756180411902</v>
      </c>
      <c r="J38" s="2">
        <v>0.47567315430135698</v>
      </c>
      <c r="K38" s="2">
        <v>-0.94189115817407798</v>
      </c>
      <c r="L38" s="2">
        <v>0.25966207735287899</v>
      </c>
      <c r="M38" s="4">
        <v>2.8631974254356201E-4</v>
      </c>
      <c r="N38" s="4">
        <v>1.64429337860731E-3</v>
      </c>
      <c r="O38" t="str">
        <f>IF(K38&lt;0,"Increased in CD", "Decreased in CD")</f>
        <v>Increased in CD</v>
      </c>
    </row>
    <row r="39" spans="1:15" x14ac:dyDescent="0.35">
      <c r="A39" s="15" t="s">
        <v>203</v>
      </c>
      <c r="B39" s="8">
        <v>85</v>
      </c>
      <c r="C39" s="8">
        <v>80</v>
      </c>
      <c r="D39" s="2">
        <v>0.26566289279294703</v>
      </c>
      <c r="E39" s="2">
        <v>4.0528858286051697E-2</v>
      </c>
      <c r="F39" s="2">
        <v>1.32282279127879</v>
      </c>
      <c r="G39" s="2">
        <v>0.82641038745469797</v>
      </c>
      <c r="H39" s="2">
        <v>2.1223007368978402</v>
      </c>
      <c r="I39" s="2">
        <v>0.25561647824024902</v>
      </c>
      <c r="J39" s="2">
        <v>0.32313781211503101</v>
      </c>
      <c r="K39" s="2">
        <v>-0.92552388603623503</v>
      </c>
      <c r="L39" s="2">
        <v>0.25886036685226699</v>
      </c>
      <c r="M39" s="4">
        <v>3.49721069725417E-4</v>
      </c>
      <c r="N39" s="4">
        <v>1.9526093059669099E-3</v>
      </c>
      <c r="O39" t="str">
        <f>IF(K39&lt;0,"Increased in CD", "Decreased in CD")</f>
        <v>Increased in CD</v>
      </c>
    </row>
    <row r="40" spans="1:15" x14ac:dyDescent="0.35">
      <c r="A40" s="15" t="s">
        <v>252</v>
      </c>
      <c r="B40" s="8">
        <v>45</v>
      </c>
      <c r="C40" s="8">
        <v>98</v>
      </c>
      <c r="D40" s="2">
        <v>0.37352169929393803</v>
      </c>
      <c r="E40" s="2">
        <v>1.4161925062359899</v>
      </c>
      <c r="F40" s="2">
        <v>0.27674170804410297</v>
      </c>
      <c r="G40" s="2">
        <v>0.16716319820574699</v>
      </c>
      <c r="H40" s="2">
        <v>0.453056860671674</v>
      </c>
      <c r="I40" s="2">
        <v>6.9209439837009396E-8</v>
      </c>
      <c r="J40" s="2">
        <v>9.2740649381592603E-7</v>
      </c>
      <c r="K40" s="2">
        <v>1.2376516045769701</v>
      </c>
      <c r="L40" s="2">
        <v>0.34809347155222597</v>
      </c>
      <c r="M40" s="4">
        <v>3.7723923448740299E-4</v>
      </c>
      <c r="N40" s="4">
        <v>2.0493266522153501E-3</v>
      </c>
      <c r="O40" t="str">
        <f>IF(K40&lt;0,"Increased in CD", "Decreased in CD")</f>
        <v>Decreased in CD</v>
      </c>
    </row>
    <row r="41" spans="1:15" x14ac:dyDescent="0.35">
      <c r="A41" s="15" t="s">
        <v>241</v>
      </c>
      <c r="B41" s="8">
        <v>47</v>
      </c>
      <c r="C41" s="8">
        <v>105</v>
      </c>
      <c r="D41" s="2">
        <v>3.4722676403893003E-2</v>
      </c>
      <c r="E41" s="2">
        <v>8.2435423470816602E-2</v>
      </c>
      <c r="F41" s="2">
        <v>0.244567303850315</v>
      </c>
      <c r="G41" s="2">
        <v>0.147293018332874</v>
      </c>
      <c r="H41" s="2">
        <v>0.401276348230658</v>
      </c>
      <c r="I41" s="2">
        <v>2.6280694237911998E-9</v>
      </c>
      <c r="J41" s="2">
        <v>6.6030244272753901E-8</v>
      </c>
      <c r="K41" s="2">
        <v>0.85747763167049995</v>
      </c>
      <c r="L41" s="2">
        <v>0.24505238631172399</v>
      </c>
      <c r="M41" s="4">
        <v>4.6672553930959798E-4</v>
      </c>
      <c r="N41" s="4">
        <v>2.4687324579270899E-3</v>
      </c>
      <c r="O41" t="str">
        <f>IF(K41&lt;0,"Increased in CD", "Decreased in CD")</f>
        <v>Decreased in CD</v>
      </c>
    </row>
    <row r="42" spans="1:15" x14ac:dyDescent="0.35">
      <c r="A42" s="15" t="s">
        <v>194</v>
      </c>
      <c r="B42" s="8">
        <v>84</v>
      </c>
      <c r="C42" s="8">
        <v>76</v>
      </c>
      <c r="D42" s="2">
        <v>1.33978727427525E-2</v>
      </c>
      <c r="E42" s="2">
        <v>8.5174286028639797E-3</v>
      </c>
      <c r="F42" s="2">
        <v>1.42179237519965</v>
      </c>
      <c r="G42" s="2">
        <v>0.88854017800948804</v>
      </c>
      <c r="H42" s="2">
        <v>2.2814469020883301</v>
      </c>
      <c r="I42" s="2">
        <v>0.14015335573156701</v>
      </c>
      <c r="J42" s="2">
        <v>0.204136409435109</v>
      </c>
      <c r="K42" s="2">
        <v>-0.69919494746282096</v>
      </c>
      <c r="L42" s="2">
        <v>0.20168862520761399</v>
      </c>
      <c r="M42" s="4">
        <v>5.2687996784106495E-4</v>
      </c>
      <c r="N42" s="4">
        <v>2.7154582957962599E-3</v>
      </c>
      <c r="O42" t="str">
        <f>IF(K42&lt;0,"Increased in CD", "Decreased in CD")</f>
        <v>Increased in CD</v>
      </c>
    </row>
    <row r="43" spans="1:15" x14ac:dyDescent="0.35">
      <c r="A43" s="15" t="s">
        <v>155</v>
      </c>
      <c r="B43" s="8">
        <v>20</v>
      </c>
      <c r="C43" s="8">
        <v>4</v>
      </c>
      <c r="D43" s="2">
        <v>8.1873092138899997E-3</v>
      </c>
      <c r="E43" s="2">
        <v>1.8534886455527999E-4</v>
      </c>
      <c r="F43" s="2">
        <v>6.0087511995947001</v>
      </c>
      <c r="G43" s="2">
        <v>1.94532775756845</v>
      </c>
      <c r="H43" s="2">
        <v>24.780694688158899</v>
      </c>
      <c r="I43" s="2">
        <v>4.2443962569945799E-4</v>
      </c>
      <c r="J43" s="2">
        <v>1.55113390482893E-3</v>
      </c>
      <c r="K43" s="2">
        <v>-2.9031021864803801</v>
      </c>
      <c r="L43" s="2">
        <v>0.85775105179807498</v>
      </c>
      <c r="M43" s="4">
        <v>7.1294770992746904E-4</v>
      </c>
      <c r="N43" s="4">
        <v>3.4951826754980801E-3</v>
      </c>
      <c r="O43" t="str">
        <f>IF(K43&lt;0,"Increased in CD", "Decreased in CD")</f>
        <v>Increased in CD</v>
      </c>
    </row>
    <row r="44" spans="1:15" x14ac:dyDescent="0.35">
      <c r="A44" s="15" t="s">
        <v>218</v>
      </c>
      <c r="B44" s="8">
        <v>97</v>
      </c>
      <c r="C44" s="8">
        <v>115</v>
      </c>
      <c r="D44" s="2">
        <v>4.0907769304830997E-2</v>
      </c>
      <c r="E44" s="2">
        <v>4.6380387995512001E-2</v>
      </c>
      <c r="F44" s="2">
        <v>0.73282349871821595</v>
      </c>
      <c r="G44" s="2">
        <v>0.44070070906241698</v>
      </c>
      <c r="H44" s="2">
        <v>1.2149521371315299</v>
      </c>
      <c r="I44" s="2">
        <v>0.22394114647824401</v>
      </c>
      <c r="J44" s="2">
        <v>0.29040109962662602</v>
      </c>
      <c r="K44" s="2">
        <v>-0.58316656310010595</v>
      </c>
      <c r="L44" s="2">
        <v>0.17197044117766699</v>
      </c>
      <c r="M44" s="4">
        <v>6.9616241217040898E-4</v>
      </c>
      <c r="N44" s="4">
        <v>3.4951826754980801E-3</v>
      </c>
      <c r="O44" t="str">
        <f>IF(K44&lt;0,"Increased in CD", "Decreased in CD")</f>
        <v>Increased in CD</v>
      </c>
    </row>
    <row r="45" spans="1:15" x14ac:dyDescent="0.35">
      <c r="A45" s="15" t="s">
        <v>165</v>
      </c>
      <c r="B45" s="8">
        <v>12</v>
      </c>
      <c r="C45" s="8">
        <v>4</v>
      </c>
      <c r="D45" s="2">
        <v>3.4130673552268901E-3</v>
      </c>
      <c r="E45" s="2">
        <v>1.88116255644882E-4</v>
      </c>
      <c r="F45" s="2">
        <v>3.4004748733010999</v>
      </c>
      <c r="G45" s="2">
        <v>1.00085598684218</v>
      </c>
      <c r="H45" s="2">
        <v>14.798601721972799</v>
      </c>
      <c r="I45" s="2">
        <v>3.8131837840451301E-2</v>
      </c>
      <c r="J45" s="2">
        <v>7.2306598169157701E-2</v>
      </c>
      <c r="K45" s="2">
        <v>-2.5761085261245702</v>
      </c>
      <c r="L45" s="2">
        <v>0.79385139370216895</v>
      </c>
      <c r="M45" s="4">
        <v>1.1741906250841701E-3</v>
      </c>
      <c r="N45" s="4">
        <v>5.3639162645890501E-3</v>
      </c>
      <c r="O45" t="str">
        <f>IF(K45&lt;0,"Increased in CD", "Decreased in CD")</f>
        <v>Increased in CD</v>
      </c>
    </row>
    <row r="46" spans="1:15" x14ac:dyDescent="0.35">
      <c r="A46" s="15" t="s">
        <v>201</v>
      </c>
      <c r="B46" s="8">
        <v>119</v>
      </c>
      <c r="C46" s="8">
        <v>146</v>
      </c>
      <c r="D46" s="2">
        <v>0.79858608897479499</v>
      </c>
      <c r="E46" s="2">
        <v>0.47522777600861799</v>
      </c>
      <c r="F46" s="2">
        <v>0.395559987703891</v>
      </c>
      <c r="G46" s="2">
        <v>0.189011282125776</v>
      </c>
      <c r="H46" s="2">
        <v>0.79647080546859605</v>
      </c>
      <c r="I46" s="2">
        <v>6.2382093305751304E-3</v>
      </c>
      <c r="J46" s="2">
        <v>1.44124146602943E-2</v>
      </c>
      <c r="K46" s="2">
        <v>-0.76238250646444505</v>
      </c>
      <c r="L46" s="2">
        <v>0.23480303898386701</v>
      </c>
      <c r="M46" s="4">
        <v>1.1666846841447099E-3</v>
      </c>
      <c r="N46" s="4">
        <v>5.3639162645890501E-3</v>
      </c>
      <c r="O46" t="str">
        <f>IF(K46&lt;0,"Increased in CD", "Decreased in CD")</f>
        <v>Increased in CD</v>
      </c>
    </row>
    <row r="47" spans="1:15" x14ac:dyDescent="0.35">
      <c r="A47" s="15" t="s">
        <v>243</v>
      </c>
      <c r="B47" s="8">
        <v>31</v>
      </c>
      <c r="C47" s="8">
        <v>82</v>
      </c>
      <c r="D47" s="2">
        <v>8.7324694781954093E-2</v>
      </c>
      <c r="E47" s="2">
        <v>0.32357010138476</v>
      </c>
      <c r="F47" s="2">
        <v>0.25214933419573998</v>
      </c>
      <c r="G47" s="2">
        <v>0.14664819526445</v>
      </c>
      <c r="H47" s="2">
        <v>0.42580229494753702</v>
      </c>
      <c r="I47" s="2">
        <v>2.4709738971088499E-8</v>
      </c>
      <c r="J47" s="2">
        <v>3.8205057947606099E-7</v>
      </c>
      <c r="K47" s="2">
        <v>1.06309289715251</v>
      </c>
      <c r="L47" s="2">
        <v>0.32650671327921799</v>
      </c>
      <c r="M47" s="4">
        <v>1.1300955051512E-3</v>
      </c>
      <c r="N47" s="4">
        <v>5.3639162645890501E-3</v>
      </c>
      <c r="O47" t="str">
        <f>IF(K47&lt;0,"Increased in CD", "Decreased in CD")</f>
        <v>Decreased in CD</v>
      </c>
    </row>
    <row r="48" spans="1:15" x14ac:dyDescent="0.35">
      <c r="A48" s="15" t="s">
        <v>210</v>
      </c>
      <c r="B48" s="8">
        <v>91</v>
      </c>
      <c r="C48" s="8">
        <v>99</v>
      </c>
      <c r="D48" s="2">
        <v>2.1367462179228299E-2</v>
      </c>
      <c r="E48" s="2">
        <v>2.0502802606111099E-2</v>
      </c>
      <c r="F48" s="2">
        <v>0.96602239021686698</v>
      </c>
      <c r="G48" s="2">
        <v>0.59665651442521295</v>
      </c>
      <c r="H48" s="2">
        <v>1.56441139151194</v>
      </c>
      <c r="I48" s="2">
        <v>0.90769632678531398</v>
      </c>
      <c r="J48" s="2">
        <v>0.94717732222261697</v>
      </c>
      <c r="K48" s="2">
        <v>-0.59042710466642501</v>
      </c>
      <c r="L48" s="2">
        <v>0.18400680977106501</v>
      </c>
      <c r="M48" s="4">
        <v>1.33325313417409E-3</v>
      </c>
      <c r="N48" s="4">
        <v>5.9551973326442903E-3</v>
      </c>
      <c r="O48" t="str">
        <f>IF(K48&lt;0,"Increased in CD", "Decreased in CD")</f>
        <v>Increased in CD</v>
      </c>
    </row>
    <row r="49" spans="1:15" x14ac:dyDescent="0.35">
      <c r="A49" s="15" t="s">
        <v>158</v>
      </c>
      <c r="B49" s="8">
        <v>19</v>
      </c>
      <c r="C49" s="8">
        <v>6</v>
      </c>
      <c r="D49" s="2">
        <v>7.0154978369585596E-3</v>
      </c>
      <c r="E49" s="2">
        <v>2.4383278548830901E-4</v>
      </c>
      <c r="F49" s="2">
        <v>3.7318831512326001</v>
      </c>
      <c r="G49" s="2">
        <v>1.38136951206365</v>
      </c>
      <c r="H49" s="2">
        <v>11.7653790455552</v>
      </c>
      <c r="I49" s="2">
        <v>5.6898703938442997E-3</v>
      </c>
      <c r="J49" s="2">
        <v>1.36150470138417E-2</v>
      </c>
      <c r="K49" s="2">
        <v>-2.4762753401457198</v>
      </c>
      <c r="L49" s="2">
        <v>0.82599806609642901</v>
      </c>
      <c r="M49" s="4">
        <v>2.7182986268492501E-3</v>
      </c>
      <c r="N49" s="4">
        <v>1.1877783130362999E-2</v>
      </c>
      <c r="O49" t="str">
        <f>IF(K49&lt;0,"Increased in CD", "Decreased in CD")</f>
        <v>Increased in CD</v>
      </c>
    </row>
    <row r="50" spans="1:15" x14ac:dyDescent="0.35">
      <c r="A50" s="15" t="s">
        <v>231</v>
      </c>
      <c r="B50" s="8">
        <v>47</v>
      </c>
      <c r="C50" s="8">
        <v>91</v>
      </c>
      <c r="D50" s="2">
        <v>4.0853223456620999E-2</v>
      </c>
      <c r="E50" s="2">
        <v>0.14838566695418001</v>
      </c>
      <c r="F50" s="2">
        <v>0.35224121120456697</v>
      </c>
      <c r="G50" s="2">
        <v>0.21446564022461301</v>
      </c>
      <c r="H50" s="2">
        <v>0.57320709847903994</v>
      </c>
      <c r="I50" s="2">
        <v>8.3130669010397108E-6</v>
      </c>
      <c r="J50" s="2">
        <v>5.2850179300219803E-5</v>
      </c>
      <c r="K50" s="2">
        <v>0.843400878937131</v>
      </c>
      <c r="L50" s="2">
        <v>0.28288263410527098</v>
      </c>
      <c r="M50" s="4">
        <v>2.8688540115937599E-3</v>
      </c>
      <c r="N50" s="4">
        <v>1.22689288580925E-2</v>
      </c>
      <c r="O50" t="str">
        <f>IF(K50&lt;0,"Increased in CD", "Decreased in CD")</f>
        <v>Decreased in CD</v>
      </c>
    </row>
    <row r="51" spans="1:15" x14ac:dyDescent="0.35">
      <c r="A51" s="15" t="s">
        <v>250</v>
      </c>
      <c r="B51" s="8">
        <v>49</v>
      </c>
      <c r="C51" s="8">
        <v>64</v>
      </c>
      <c r="D51" s="2">
        <v>2.1211072346871198</v>
      </c>
      <c r="E51" s="2">
        <v>7.3711300411581497</v>
      </c>
      <c r="F51" s="2">
        <v>0.73604065335407798</v>
      </c>
      <c r="G51" s="2">
        <v>0.44932645660127601</v>
      </c>
      <c r="H51" s="2">
        <v>1.2011180308135201</v>
      </c>
      <c r="I51" s="2">
        <v>0.23804837718645599</v>
      </c>
      <c r="J51" s="2">
        <v>0.30283369502834001</v>
      </c>
      <c r="K51" s="2">
        <v>2.0128490050410002</v>
      </c>
      <c r="L51" s="2">
        <v>0.68389812456550003</v>
      </c>
      <c r="M51" s="4">
        <v>3.2483841880728299E-3</v>
      </c>
      <c r="N51" s="4">
        <v>1.3602608787555001E-2</v>
      </c>
      <c r="O51" t="str">
        <f>IF(K51&lt;0,"Increased in CD", "Decreased in CD")</f>
        <v>Decreased in CD</v>
      </c>
    </row>
    <row r="52" spans="1:15" x14ac:dyDescent="0.35">
      <c r="A52" s="15" t="s">
        <v>228</v>
      </c>
      <c r="B52" s="8">
        <v>95</v>
      </c>
      <c r="C52" s="8">
        <v>151</v>
      </c>
      <c r="D52" s="2">
        <v>0.93542132882235496</v>
      </c>
      <c r="E52" s="2">
        <v>1.57954817571113</v>
      </c>
      <c r="F52" s="2">
        <v>0.115179457937939</v>
      </c>
      <c r="G52" s="2">
        <v>4.9890077726637401E-2</v>
      </c>
      <c r="H52" s="2">
        <v>0.24199644553987701</v>
      </c>
      <c r="I52" s="2">
        <v>2.3324419220159001E-11</v>
      </c>
      <c r="J52" s="2">
        <v>2.34410413162598E-9</v>
      </c>
      <c r="K52" s="2">
        <v>0.61764036830455404</v>
      </c>
      <c r="L52" s="2">
        <v>0.21221573236688501</v>
      </c>
      <c r="M52" s="4">
        <v>3.6092454457592499E-3</v>
      </c>
      <c r="N52" s="4">
        <v>1.48052721346451E-2</v>
      </c>
      <c r="O52" t="str">
        <f>IF(K52&lt;0,"Increased in CD", "Decreased in CD")</f>
        <v>Decreased in CD</v>
      </c>
    </row>
    <row r="53" spans="1:15" x14ac:dyDescent="0.35">
      <c r="A53" s="15" t="s">
        <v>242</v>
      </c>
      <c r="B53" s="8">
        <v>67</v>
      </c>
      <c r="C53" s="8">
        <v>101</v>
      </c>
      <c r="D53" s="2">
        <v>0.19076769590571199</v>
      </c>
      <c r="E53" s="2">
        <v>0.42787191952181902</v>
      </c>
      <c r="F53" s="2">
        <v>0.48070113765325201</v>
      </c>
      <c r="G53" s="2">
        <v>0.296979984804361</v>
      </c>
      <c r="H53" s="2">
        <v>0.77379727777377605</v>
      </c>
      <c r="I53" s="2">
        <v>1.4859324936296E-3</v>
      </c>
      <c r="J53" s="2">
        <v>4.6117251025463097E-3</v>
      </c>
      <c r="K53" s="2">
        <v>0.83112011769230298</v>
      </c>
      <c r="L53" s="2">
        <v>0.29071033481882003</v>
      </c>
      <c r="M53" s="4">
        <v>4.2507432315022102E-3</v>
      </c>
      <c r="N53" s="4">
        <v>1.6752929206508699E-2</v>
      </c>
      <c r="O53" t="str">
        <f>IF(K53&lt;0,"Increased in CD", "Decreased in CD")</f>
        <v>Decreased in CD</v>
      </c>
    </row>
    <row r="54" spans="1:15" x14ac:dyDescent="0.35">
      <c r="A54" s="15" t="s">
        <v>251</v>
      </c>
      <c r="B54" s="8">
        <v>9</v>
      </c>
      <c r="C54" s="8">
        <v>17</v>
      </c>
      <c r="D54" s="2">
        <v>1.79511665110869E-2</v>
      </c>
      <c r="E54" s="2">
        <v>0.51012750693536901</v>
      </c>
      <c r="F54" s="2">
        <v>0.541722511401734</v>
      </c>
      <c r="G54" s="2">
        <v>0.205547349652525</v>
      </c>
      <c r="H54" s="2">
        <v>1.33554415938458</v>
      </c>
      <c r="I54" s="2">
        <v>0.157623637823542</v>
      </c>
      <c r="J54" s="2">
        <v>0.22469752625909201</v>
      </c>
      <c r="K54" s="2">
        <v>2.9876890017609399</v>
      </c>
      <c r="L54" s="2">
        <v>1.0448764956698899</v>
      </c>
      <c r="M54" s="4">
        <v>4.2448272575821297E-3</v>
      </c>
      <c r="N54" s="4">
        <v>1.6752929206508699E-2</v>
      </c>
      <c r="O54" t="str">
        <f>IF(K54&lt;0,"Increased in CD", "Decreased in CD")</f>
        <v>Decreased in CD</v>
      </c>
    </row>
    <row r="55" spans="1:15" x14ac:dyDescent="0.35">
      <c r="A55" s="15" t="s">
        <v>184</v>
      </c>
      <c r="B55" s="8">
        <v>37</v>
      </c>
      <c r="C55" s="8">
        <v>25</v>
      </c>
      <c r="D55" s="2">
        <v>1.60069801717494E-2</v>
      </c>
      <c r="E55" s="2">
        <v>1.7124787811035999E-3</v>
      </c>
      <c r="F55" s="2">
        <v>1.77788291224406</v>
      </c>
      <c r="G55" s="2">
        <v>0.97634115564681601</v>
      </c>
      <c r="H55" s="2">
        <v>3.2809762691792002</v>
      </c>
      <c r="I55" s="2">
        <v>4.7682988413944999E-2</v>
      </c>
      <c r="J55" s="2">
        <v>8.5573934564312004E-2</v>
      </c>
      <c r="K55" s="2">
        <v>-1.12118413415583</v>
      </c>
      <c r="L55" s="2">
        <v>0.3956123157984</v>
      </c>
      <c r="M55" s="4">
        <v>4.5962485186079602E-3</v>
      </c>
      <c r="N55" s="4">
        <v>1.74310557026453E-2</v>
      </c>
      <c r="O55" t="str">
        <f>IF(K55&lt;0,"Increased in CD", "Decreased in CD")</f>
        <v>Increased in CD</v>
      </c>
    </row>
    <row r="56" spans="1:15" x14ac:dyDescent="0.35">
      <c r="A56" s="15" t="s">
        <v>182</v>
      </c>
      <c r="B56" s="8">
        <v>84</v>
      </c>
      <c r="C56" s="8">
        <v>82</v>
      </c>
      <c r="D56" s="2">
        <v>1.3026068934381201</v>
      </c>
      <c r="E56" s="2">
        <v>0.49698467922844197</v>
      </c>
      <c r="F56" s="2">
        <v>1.2253511232750101</v>
      </c>
      <c r="G56" s="2">
        <v>0.76560941517629999</v>
      </c>
      <c r="H56" s="2">
        <v>1.9645505853826699</v>
      </c>
      <c r="I56" s="2">
        <v>0.42602700593667903</v>
      </c>
      <c r="J56" s="2">
        <v>0.50371428348983804</v>
      </c>
      <c r="K56" s="2">
        <v>-1.0341368751758799</v>
      </c>
      <c r="L56" s="2">
        <v>0.36421789252049802</v>
      </c>
      <c r="M56" s="4">
        <v>4.5207565167981701E-3</v>
      </c>
      <c r="N56" s="4">
        <v>1.74310557026453E-2</v>
      </c>
      <c r="O56" t="str">
        <f>IF(K56&lt;0,"Increased in CD", "Decreased in CD")</f>
        <v>Increased in CD</v>
      </c>
    </row>
    <row r="57" spans="1:15" x14ac:dyDescent="0.35">
      <c r="A57" s="15" t="s">
        <v>265</v>
      </c>
      <c r="B57" s="8">
        <v>144</v>
      </c>
      <c r="C57" s="8">
        <v>159</v>
      </c>
      <c r="D57" s="2">
        <v>0.75400322424653199</v>
      </c>
      <c r="E57" s="2">
        <v>0.60323752171311695</v>
      </c>
      <c r="F57" s="2">
        <v>0.302964209534062</v>
      </c>
      <c r="G57" s="2">
        <v>2.9461105464984799E-2</v>
      </c>
      <c r="H57" s="2">
        <v>1.72870488207049</v>
      </c>
      <c r="I57" s="2">
        <v>0.16106187768913599</v>
      </c>
      <c r="J57" s="2">
        <v>0.227981953630397</v>
      </c>
      <c r="K57" s="2">
        <v>-0.43541420475588999</v>
      </c>
      <c r="L57" s="2">
        <v>0.15979608377054999</v>
      </c>
      <c r="M57" s="4">
        <v>6.4338209987402396E-3</v>
      </c>
      <c r="N57" s="4">
        <v>2.3948111495310901E-2</v>
      </c>
      <c r="O57" t="str">
        <f>IF(K57&lt;0,"Increased in CD", "Decreased in CD")</f>
        <v>Increased in CD</v>
      </c>
    </row>
    <row r="58" spans="1:15" x14ac:dyDescent="0.35">
      <c r="A58" s="15" t="s">
        <v>236</v>
      </c>
      <c r="B58" s="8">
        <v>18</v>
      </c>
      <c r="C58" s="8">
        <v>61</v>
      </c>
      <c r="D58" s="2">
        <v>1.3415036964761001E-3</v>
      </c>
      <c r="E58" s="2">
        <v>5.3855681979042601E-3</v>
      </c>
      <c r="F58" s="2">
        <v>0.22462527674785701</v>
      </c>
      <c r="G58" s="2">
        <v>0.117216777056042</v>
      </c>
      <c r="H58" s="2">
        <v>0.41361659678579898</v>
      </c>
      <c r="I58" s="2">
        <v>1.24719617822343E-7</v>
      </c>
      <c r="J58" s="2">
        <v>1.3927023990161601E-6</v>
      </c>
      <c r="K58" s="2">
        <v>0.77867758368296802</v>
      </c>
      <c r="L58" s="2">
        <v>0.29948834940230901</v>
      </c>
      <c r="M58" s="4">
        <v>9.3216617261959699E-3</v>
      </c>
      <c r="N58" s="4">
        <v>3.4066436490279801E-2</v>
      </c>
      <c r="O58" t="str">
        <f>IF(K58&lt;0,"Increased in CD", "Decreased in CD")</f>
        <v>Decreased in CD</v>
      </c>
    </row>
    <row r="59" spans="1:15" x14ac:dyDescent="0.35">
      <c r="A59" s="15" t="s">
        <v>174</v>
      </c>
      <c r="B59" s="8">
        <v>35</v>
      </c>
      <c r="C59" s="8">
        <v>25</v>
      </c>
      <c r="D59" s="2">
        <v>0.555527641306927</v>
      </c>
      <c r="E59" s="2">
        <v>7.3115394013368501E-2</v>
      </c>
      <c r="F59" s="2">
        <v>1.65292779667421</v>
      </c>
      <c r="G59" s="2">
        <v>0.90213418697649095</v>
      </c>
      <c r="H59" s="2">
        <v>3.0646988087829601</v>
      </c>
      <c r="I59" s="2">
        <v>8.6355151275424494E-2</v>
      </c>
      <c r="J59" s="2">
        <v>0.13667232603433299</v>
      </c>
      <c r="K59" s="2">
        <v>-1.7076472359472199</v>
      </c>
      <c r="L59" s="2">
        <v>0.666504508608463</v>
      </c>
      <c r="M59" s="4">
        <v>1.04043139407355E-2</v>
      </c>
      <c r="N59" s="4">
        <v>3.7344055394425597E-2</v>
      </c>
      <c r="O59" t="str">
        <f>IF(K59&lt;0,"Increased in CD", "Decreased in CD")</f>
        <v>Increased in CD</v>
      </c>
    </row>
    <row r="60" spans="1:15" x14ac:dyDescent="0.35">
      <c r="A60" s="15" t="s">
        <v>239</v>
      </c>
      <c r="B60" s="8">
        <v>80</v>
      </c>
      <c r="C60" s="8">
        <v>125</v>
      </c>
      <c r="D60" s="2">
        <v>0.48001241733369199</v>
      </c>
      <c r="E60" s="2">
        <v>1.2389553215042</v>
      </c>
      <c r="F60" s="2">
        <v>0.330373091071539</v>
      </c>
      <c r="G60" s="2">
        <v>0.195170883703667</v>
      </c>
      <c r="H60" s="2">
        <v>0.55225155216536903</v>
      </c>
      <c r="I60" s="2">
        <v>8.2189277644124802E-6</v>
      </c>
      <c r="J60" s="2">
        <v>5.2850179300219803E-5</v>
      </c>
      <c r="K60" s="2">
        <v>0.67533246085232002</v>
      </c>
      <c r="L60" s="2">
        <v>0.266554891108917</v>
      </c>
      <c r="M60" s="4">
        <v>1.1291083036242299E-2</v>
      </c>
      <c r="N60" s="4">
        <v>3.9815924390959601E-2</v>
      </c>
      <c r="O60" t="str">
        <f>IF(K60&lt;0,"Increased in CD", "Decreased in CD")</f>
        <v>Decreased in CD</v>
      </c>
    </row>
    <row r="61" spans="1:15" x14ac:dyDescent="0.35">
      <c r="A61" s="15" t="s">
        <v>169</v>
      </c>
      <c r="B61" s="8">
        <v>42</v>
      </c>
      <c r="C61" s="8">
        <v>19</v>
      </c>
      <c r="D61" s="2">
        <v>3.7162201046003103E-2</v>
      </c>
      <c r="E61" s="2">
        <v>7.1233745254085804E-3</v>
      </c>
      <c r="F61" s="2">
        <v>2.8964377385725499</v>
      </c>
      <c r="G61" s="2">
        <v>1.5467791878553301</v>
      </c>
      <c r="H61" s="2">
        <v>5.59158715673522</v>
      </c>
      <c r="I61" s="2">
        <v>3.4247350631012798E-4</v>
      </c>
      <c r="J61" s="2">
        <v>1.3497485248693301E-3</v>
      </c>
      <c r="K61" s="2">
        <v>-1.3627224381155201</v>
      </c>
      <c r="L61" s="2">
        <v>0.53945050508000403</v>
      </c>
      <c r="M61" s="4">
        <v>1.15326594090752E-2</v>
      </c>
      <c r="N61" s="4">
        <v>3.9966630021105502E-2</v>
      </c>
      <c r="O61" t="str">
        <f>IF(K61&lt;0,"Increased in CD", "Decreased in CD")</f>
        <v>Increased in CD</v>
      </c>
    </row>
    <row r="62" spans="1:15" x14ac:dyDescent="0.35">
      <c r="A62" s="15" t="s">
        <v>245</v>
      </c>
      <c r="B62" s="8">
        <v>13</v>
      </c>
      <c r="C62" s="8">
        <v>54</v>
      </c>
      <c r="D62" s="2">
        <v>7.2358969528497404E-3</v>
      </c>
      <c r="E62" s="2">
        <v>6.3248684401019994E-2</v>
      </c>
      <c r="F62" s="2">
        <v>0.189006518700508</v>
      </c>
      <c r="G62" s="2">
        <v>8.9769522153204204E-2</v>
      </c>
      <c r="H62" s="2">
        <v>0.37316188371932302</v>
      </c>
      <c r="I62" s="2">
        <v>8.0184439749914204E-8</v>
      </c>
      <c r="J62" s="2">
        <v>1.0073170243583E-6</v>
      </c>
      <c r="K62" s="2">
        <v>1.31487043439048</v>
      </c>
      <c r="L62" s="2">
        <v>0.52232571911351799</v>
      </c>
      <c r="M62" s="4">
        <v>1.18245298681963E-2</v>
      </c>
      <c r="N62" s="4">
        <v>4.0283567856058501E-2</v>
      </c>
      <c r="O62" t="str">
        <f>IF(K62&lt;0,"Increased in CD", "Decreased in CD")</f>
        <v>Decreased in CD</v>
      </c>
    </row>
    <row r="63" spans="1:15" x14ac:dyDescent="0.35">
      <c r="A63" s="15" t="s">
        <v>175</v>
      </c>
      <c r="B63" s="8">
        <v>14</v>
      </c>
      <c r="C63" s="8">
        <v>6</v>
      </c>
      <c r="D63" s="2">
        <v>9.0284462838534504E-4</v>
      </c>
      <c r="E63" s="2">
        <v>3.3206434918967801E-4</v>
      </c>
      <c r="F63" s="2">
        <v>2.65126418250625</v>
      </c>
      <c r="G63" s="2">
        <v>0.925662033047146</v>
      </c>
      <c r="H63" s="2">
        <v>8.6587581483464895</v>
      </c>
      <c r="I63" s="2">
        <v>6.24829129929583E-2</v>
      </c>
      <c r="J63" s="2">
        <v>0.104658879263205</v>
      </c>
      <c r="K63" s="2">
        <v>-1.6084456626946699</v>
      </c>
      <c r="L63" s="2">
        <v>0.644394200997783</v>
      </c>
      <c r="M63" s="4">
        <v>1.25581867048508E-2</v>
      </c>
      <c r="N63" s="4">
        <v>4.2069925461249998E-2</v>
      </c>
      <c r="O63" t="str">
        <f>IF(K63&lt;0,"Increased in CD", "Decreased in CD")</f>
        <v>Increased in CD</v>
      </c>
    </row>
    <row r="64" spans="1:15" x14ac:dyDescent="0.35">
      <c r="A64" s="15" t="s">
        <v>161</v>
      </c>
      <c r="B64" s="8">
        <v>22</v>
      </c>
      <c r="C64" s="8">
        <v>5</v>
      </c>
      <c r="D64" s="2">
        <v>0.106241420523421</v>
      </c>
      <c r="E64" s="2">
        <v>4.8129907394448397E-4</v>
      </c>
      <c r="F64" s="2">
        <v>5.3363935995220801</v>
      </c>
      <c r="G64" s="2">
        <v>1.9008196519337699</v>
      </c>
      <c r="H64" s="2">
        <v>18.550088241223602</v>
      </c>
      <c r="I64" s="2">
        <v>4.0632576881348702E-4</v>
      </c>
      <c r="J64" s="2">
        <v>1.5124348061390899E-3</v>
      </c>
      <c r="K64" s="2">
        <v>-2.6583181163634202</v>
      </c>
      <c r="L64" s="2">
        <v>1.08256283953084</v>
      </c>
      <c r="M64" s="4">
        <v>1.4065799849559701E-2</v>
      </c>
      <c r="N64" s="4">
        <v>4.5837162125890701E-2</v>
      </c>
      <c r="O64" t="str">
        <f>IF(K64&lt;0,"Increased in CD", "Decreased in CD")</f>
        <v>Increased in CD</v>
      </c>
    </row>
    <row r="65" spans="1:15" x14ac:dyDescent="0.35">
      <c r="A65" s="15" t="s">
        <v>227</v>
      </c>
      <c r="B65" s="8">
        <v>69</v>
      </c>
      <c r="C65" s="8">
        <v>125</v>
      </c>
      <c r="D65" s="2">
        <v>1.49371612096678E-2</v>
      </c>
      <c r="E65" s="2">
        <v>4.0346353999537503E-2</v>
      </c>
      <c r="F65" s="2">
        <v>0.24653763261821399</v>
      </c>
      <c r="G65" s="2">
        <v>0.14547613143826099</v>
      </c>
      <c r="H65" s="2">
        <v>0.41172205131279999</v>
      </c>
      <c r="I65" s="2">
        <v>7.9780754888217505E-9</v>
      </c>
      <c r="J65" s="2">
        <v>1.60359317325317E-7</v>
      </c>
      <c r="K65" s="2">
        <v>0.43117143122295698</v>
      </c>
      <c r="L65" s="2">
        <v>0.17613519944963599</v>
      </c>
      <c r="M65" s="4">
        <v>1.43668717111001E-2</v>
      </c>
      <c r="N65" s="4">
        <v>4.5837162125890701E-2</v>
      </c>
      <c r="O65" t="str">
        <f>IF(K65&lt;0,"Increased in CD", "Decreased in CD")</f>
        <v>Decreased in CD</v>
      </c>
    </row>
    <row r="66" spans="1:15" x14ac:dyDescent="0.35">
      <c r="A66" s="15" t="s">
        <v>235</v>
      </c>
      <c r="B66" s="8">
        <v>84</v>
      </c>
      <c r="C66" s="8">
        <v>139</v>
      </c>
      <c r="D66" s="2">
        <v>0.23005358449516899</v>
      </c>
      <c r="E66" s="2">
        <v>0.57589868677051603</v>
      </c>
      <c r="F66" s="2">
        <v>0.202532834511639</v>
      </c>
      <c r="G66" s="2">
        <v>0.11040839240393201</v>
      </c>
      <c r="H66" s="2">
        <v>0.36071211274250398</v>
      </c>
      <c r="I66" s="2">
        <v>3.5674471138520402E-9</v>
      </c>
      <c r="J66" s="2">
        <v>7.9672985542695505E-8</v>
      </c>
      <c r="K66" s="2">
        <v>0.49216132146603803</v>
      </c>
      <c r="L66" s="2">
        <v>0.20077665734102301</v>
      </c>
      <c r="M66" s="4">
        <v>1.42346186034719E-2</v>
      </c>
      <c r="N66" s="4">
        <v>4.5837162125890701E-2</v>
      </c>
      <c r="O66" t="str">
        <f>IF(K66&lt;0,"Increased in CD", "Decreased in CD")</f>
        <v>Decreased in CD</v>
      </c>
    </row>
  </sheetData>
  <sortState xmlns:xlrd2="http://schemas.microsoft.com/office/spreadsheetml/2017/richdata2" ref="A4:O66">
    <sortCondition ref="N4"/>
  </sortState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O33"/>
  <sheetViews>
    <sheetView workbookViewId="0">
      <selection activeCell="N4" sqref="N4:N33"/>
    </sheetView>
  </sheetViews>
  <sheetFormatPr defaultRowHeight="14.5" x14ac:dyDescent="0.35"/>
  <cols>
    <col min="1" max="1" width="29.54296875" bestFit="1" customWidth="1"/>
    <col min="2" max="2" width="18.54296875" bestFit="1" customWidth="1"/>
    <col min="3" max="3" width="14.7265625" bestFit="1" customWidth="1"/>
    <col min="4" max="4" width="21.81640625" bestFit="1" customWidth="1"/>
    <col min="5" max="5" width="18.1796875" bestFit="1" customWidth="1"/>
    <col min="6" max="6" width="9.81640625" bestFit="1" customWidth="1"/>
    <col min="7" max="7" width="6.54296875" customWidth="1"/>
    <col min="8" max="8" width="7.54296875" customWidth="1"/>
    <col min="9" max="9" width="7.26953125" customWidth="1"/>
    <col min="10" max="10" width="10.26953125" bestFit="1" customWidth="1"/>
    <col min="11" max="11" width="7.26953125" customWidth="1"/>
    <col min="12" max="12" width="6.54296875" customWidth="1"/>
    <col min="13" max="13" width="8.26953125" customWidth="1"/>
    <col min="14" max="14" width="10.54296875" bestFit="1" customWidth="1"/>
    <col min="15" max="15" width="22.54296875" customWidth="1"/>
  </cols>
  <sheetData>
    <row r="1" spans="1:15" x14ac:dyDescent="0.35">
      <c r="A1" t="s">
        <v>1254</v>
      </c>
    </row>
    <row r="3" spans="1:15" x14ac:dyDescent="0.35">
      <c r="A3" s="33" t="s">
        <v>138</v>
      </c>
      <c r="B3" s="68" t="s">
        <v>391</v>
      </c>
      <c r="C3" s="68" t="s">
        <v>387</v>
      </c>
      <c r="D3" s="72" t="s">
        <v>390</v>
      </c>
      <c r="E3" s="72" t="s">
        <v>388</v>
      </c>
      <c r="F3" s="72" t="s">
        <v>143</v>
      </c>
      <c r="G3" s="72" t="s">
        <v>144</v>
      </c>
      <c r="H3" s="72" t="s">
        <v>145</v>
      </c>
      <c r="I3" s="72" t="s">
        <v>146</v>
      </c>
      <c r="J3" s="72" t="s">
        <v>147</v>
      </c>
      <c r="K3" s="72" t="s">
        <v>148</v>
      </c>
      <c r="L3" s="72" t="s">
        <v>149</v>
      </c>
      <c r="M3" s="72" t="s">
        <v>150</v>
      </c>
      <c r="N3" s="72" t="s">
        <v>151</v>
      </c>
      <c r="O3" s="69"/>
    </row>
    <row r="4" spans="1:15" x14ac:dyDescent="0.35">
      <c r="A4" s="15" t="s">
        <v>248</v>
      </c>
      <c r="B4" s="8">
        <v>147</v>
      </c>
      <c r="C4" s="8">
        <v>142</v>
      </c>
      <c r="D4" s="2">
        <v>9.9262720370000004</v>
      </c>
      <c r="E4" s="2">
        <v>5.4411561800000001</v>
      </c>
      <c r="F4" s="2">
        <v>3.0948757549999999</v>
      </c>
      <c r="G4" s="2">
        <v>0.752526268</v>
      </c>
      <c r="H4" s="2">
        <v>18.128830099999998</v>
      </c>
      <c r="I4" s="2">
        <v>0.13792723700000001</v>
      </c>
      <c r="J4" s="2">
        <v>0.21658886499999999</v>
      </c>
      <c r="K4" s="2">
        <v>-1.5230238570000001</v>
      </c>
      <c r="L4" s="2">
        <v>0.247129132</v>
      </c>
      <c r="M4" s="4">
        <v>7.1400000000000002E-10</v>
      </c>
      <c r="N4" s="4">
        <v>1.43E-7</v>
      </c>
      <c r="O4" t="str">
        <f>IF(K4&lt;0,"Increased in non-res CD", "Decreased in non-res CD")</f>
        <v>Increased in non-res CD</v>
      </c>
    </row>
    <row r="5" spans="1:15" x14ac:dyDescent="0.35">
      <c r="A5" s="15" t="s">
        <v>193</v>
      </c>
      <c r="B5" s="8">
        <v>101</v>
      </c>
      <c r="C5" s="8">
        <v>108</v>
      </c>
      <c r="D5" s="2">
        <v>0.10634490200000001</v>
      </c>
      <c r="E5" s="2">
        <v>0.92101335900000003</v>
      </c>
      <c r="F5" s="2">
        <v>0.82121605900000005</v>
      </c>
      <c r="G5" s="2">
        <v>0.48695165000000001</v>
      </c>
      <c r="H5" s="2">
        <v>1.381329866</v>
      </c>
      <c r="I5" s="2">
        <v>0.45462245200000001</v>
      </c>
      <c r="J5" s="2">
        <v>0.56060805400000002</v>
      </c>
      <c r="K5" s="2">
        <v>1.9022726379999999</v>
      </c>
      <c r="L5" s="2">
        <v>0.31522968099999998</v>
      </c>
      <c r="M5" s="4">
        <v>1.5900000000000001E-9</v>
      </c>
      <c r="N5" s="4">
        <v>1.5900000000000001E-7</v>
      </c>
      <c r="O5" t="str">
        <f>IF(K5&lt;0,"Increased in non-res CD", "Decreased in non-res CD")</f>
        <v>Decreased in non-res CD</v>
      </c>
    </row>
    <row r="6" spans="1:15" x14ac:dyDescent="0.35">
      <c r="A6" s="15" t="s">
        <v>173</v>
      </c>
      <c r="B6" s="8">
        <v>103</v>
      </c>
      <c r="C6" s="8">
        <v>106</v>
      </c>
      <c r="D6" s="2">
        <v>0.12778063200000001</v>
      </c>
      <c r="E6" s="2">
        <v>0.29623869400000002</v>
      </c>
      <c r="F6" s="2">
        <v>0.93058138499999998</v>
      </c>
      <c r="G6" s="2">
        <v>0.55269798400000003</v>
      </c>
      <c r="H6" s="2">
        <v>1.5652900999999999</v>
      </c>
      <c r="I6" s="2">
        <v>0.80321706299999995</v>
      </c>
      <c r="J6" s="2">
        <v>0.87268448499999995</v>
      </c>
      <c r="K6" s="2">
        <v>1.1981901989999999</v>
      </c>
      <c r="L6" s="2">
        <v>0.28197065900000001</v>
      </c>
      <c r="M6" s="4">
        <v>2.1399999999999998E-5</v>
      </c>
      <c r="N6" s="4">
        <v>1.2235849999999999E-3</v>
      </c>
      <c r="O6" t="str">
        <f>IF(K6&lt;0,"Increased in non-res CD", "Decreased in non-res CD")</f>
        <v>Decreased in non-res CD</v>
      </c>
    </row>
    <row r="7" spans="1:15" x14ac:dyDescent="0.35">
      <c r="A7" s="15" t="s">
        <v>208</v>
      </c>
      <c r="B7" s="8">
        <v>50</v>
      </c>
      <c r="C7" s="8">
        <v>60</v>
      </c>
      <c r="D7" s="2">
        <v>3.1238377000000001E-2</v>
      </c>
      <c r="E7" s="2">
        <v>0.228109802</v>
      </c>
      <c r="F7" s="2">
        <v>0.75904055500000001</v>
      </c>
      <c r="G7" s="2">
        <v>0.46059918399999999</v>
      </c>
      <c r="H7" s="2">
        <v>1.247170761</v>
      </c>
      <c r="I7" s="2">
        <v>0.28180767000000001</v>
      </c>
      <c r="J7" s="2">
        <v>0.37762227799999998</v>
      </c>
      <c r="K7" s="2">
        <v>1.690246878</v>
      </c>
      <c r="L7" s="2">
        <v>0.40056872999999998</v>
      </c>
      <c r="M7" s="4">
        <v>2.4499999999999999E-5</v>
      </c>
      <c r="N7" s="4">
        <v>1.2235849999999999E-3</v>
      </c>
      <c r="O7" t="str">
        <f>IF(K7&lt;0,"Increased in non-res CD", "Decreased in non-res CD")</f>
        <v>Decreased in non-res CD</v>
      </c>
    </row>
    <row r="8" spans="1:15" x14ac:dyDescent="0.35">
      <c r="A8" s="15" t="s">
        <v>176</v>
      </c>
      <c r="B8" s="8">
        <v>148</v>
      </c>
      <c r="C8" s="8">
        <v>137</v>
      </c>
      <c r="D8" s="2">
        <v>1.370207985</v>
      </c>
      <c r="E8" s="2">
        <v>1.469059978</v>
      </c>
      <c r="F8" s="2">
        <v>7.521060533</v>
      </c>
      <c r="G8" s="2">
        <v>1.680257868</v>
      </c>
      <c r="H8" s="2">
        <v>69.513320149999998</v>
      </c>
      <c r="I8" s="2">
        <v>3.304464E-3</v>
      </c>
      <c r="J8" s="2">
        <v>8.4075609999999992E-3</v>
      </c>
      <c r="K8" s="2">
        <v>0.99104011700000005</v>
      </c>
      <c r="L8" s="2">
        <v>0.25422270299999999</v>
      </c>
      <c r="M8" s="4">
        <v>9.6899999999999997E-5</v>
      </c>
      <c r="N8" s="4">
        <v>3.874578E-3</v>
      </c>
      <c r="O8" t="str">
        <f>IF(K8&lt;0,"Increased in non-res CD", "Decreased in non-res CD")</f>
        <v>Decreased in non-res CD</v>
      </c>
    </row>
    <row r="9" spans="1:15" x14ac:dyDescent="0.35">
      <c r="A9" s="15" t="s">
        <v>234</v>
      </c>
      <c r="B9" s="8">
        <v>99</v>
      </c>
      <c r="C9" s="8">
        <v>60</v>
      </c>
      <c r="D9" s="2">
        <v>2.6290192769999998</v>
      </c>
      <c r="E9" s="2">
        <v>0.65543962300000003</v>
      </c>
      <c r="F9" s="2">
        <v>2.9330590769999998</v>
      </c>
      <c r="G9" s="2">
        <v>1.7932778009999999</v>
      </c>
      <c r="H9" s="2">
        <v>4.841013266</v>
      </c>
      <c r="I9" s="2">
        <v>6.1500000000000004E-6</v>
      </c>
      <c r="J9" s="2">
        <v>4.4100000000000001E-5</v>
      </c>
      <c r="K9" s="2">
        <v>-1.5095617750000001</v>
      </c>
      <c r="L9" s="2">
        <v>0.40017061300000001</v>
      </c>
      <c r="M9" s="4">
        <v>1.6175299999999999E-4</v>
      </c>
      <c r="N9" s="4">
        <v>4.256854E-3</v>
      </c>
      <c r="O9" t="str">
        <f>IF(K9&lt;0,"Increased in non-res CD", "Decreased in non-res CD")</f>
        <v>Increased in non-res CD</v>
      </c>
    </row>
    <row r="10" spans="1:15" x14ac:dyDescent="0.35">
      <c r="A10" s="15" t="s">
        <v>194</v>
      </c>
      <c r="B10" s="8">
        <v>84</v>
      </c>
      <c r="C10" s="8">
        <v>81</v>
      </c>
      <c r="D10" s="2">
        <v>1.3397872999999999E-2</v>
      </c>
      <c r="E10" s="2">
        <v>3.0715526E-2</v>
      </c>
      <c r="F10" s="2">
        <v>1.099538737</v>
      </c>
      <c r="G10" s="2">
        <v>0.68092761800000001</v>
      </c>
      <c r="H10" s="2">
        <v>1.776902684</v>
      </c>
      <c r="I10" s="2">
        <v>0.72867591099999995</v>
      </c>
      <c r="J10" s="2">
        <v>0.80474647300000002</v>
      </c>
      <c r="K10" s="2">
        <v>0.91702062699999998</v>
      </c>
      <c r="L10" s="2">
        <v>0.24120296299999999</v>
      </c>
      <c r="M10" s="4">
        <v>1.4361199999999999E-4</v>
      </c>
      <c r="N10" s="4">
        <v>4.256854E-3</v>
      </c>
      <c r="O10" t="str">
        <f>IF(K10&lt;0,"Increased in non-res CD", "Decreased in non-res CD")</f>
        <v>Decreased in non-res CD</v>
      </c>
    </row>
    <row r="11" spans="1:15" x14ac:dyDescent="0.35">
      <c r="A11" s="15" t="s">
        <v>171</v>
      </c>
      <c r="B11" s="8">
        <v>99</v>
      </c>
      <c r="C11" s="8">
        <v>99</v>
      </c>
      <c r="D11" s="2">
        <v>0.29228493500000002</v>
      </c>
      <c r="E11" s="2">
        <v>0.78395899400000002</v>
      </c>
      <c r="F11" s="2">
        <v>1.019546788</v>
      </c>
      <c r="G11" s="2">
        <v>0.61576656100000005</v>
      </c>
      <c r="H11" s="2">
        <v>1.6886350590000001</v>
      </c>
      <c r="I11" s="2">
        <v>1</v>
      </c>
      <c r="J11" s="2">
        <v>1</v>
      </c>
      <c r="K11" s="2">
        <v>1.2507900649999999</v>
      </c>
      <c r="L11" s="2">
        <v>0.332703892</v>
      </c>
      <c r="M11" s="4">
        <v>1.7027399999999999E-4</v>
      </c>
      <c r="N11" s="4">
        <v>4.256854E-3</v>
      </c>
      <c r="O11" t="str">
        <f>IF(K11&lt;0,"Increased in non-res CD", "Decreased in non-res CD")</f>
        <v>Decreased in non-res CD</v>
      </c>
    </row>
    <row r="12" spans="1:15" x14ac:dyDescent="0.35">
      <c r="A12" s="15" t="s">
        <v>306</v>
      </c>
      <c r="B12" s="8">
        <v>113</v>
      </c>
      <c r="C12" s="8">
        <v>76</v>
      </c>
      <c r="D12" s="2">
        <v>2.1176978480000002</v>
      </c>
      <c r="E12" s="2">
        <v>0.80592149899999999</v>
      </c>
      <c r="F12" s="2">
        <v>3.002398006</v>
      </c>
      <c r="G12" s="2">
        <v>1.7976276879999999</v>
      </c>
      <c r="H12" s="2">
        <v>5.0769295449999996</v>
      </c>
      <c r="I12" s="2">
        <v>9.0899999999999994E-6</v>
      </c>
      <c r="J12" s="2">
        <v>5.5399999999999998E-5</v>
      </c>
      <c r="K12" s="2">
        <v>-1.174911321</v>
      </c>
      <c r="L12" s="2">
        <v>0.32063877000000002</v>
      </c>
      <c r="M12" s="4">
        <v>2.4803200000000003E-4</v>
      </c>
      <c r="N12" s="4">
        <v>4.960641E-3</v>
      </c>
      <c r="O12" t="str">
        <f>IF(K12&lt;0,"Increased in non-res CD", "Decreased in non-res CD")</f>
        <v>Increased in non-res CD</v>
      </c>
    </row>
    <row r="13" spans="1:15" x14ac:dyDescent="0.35">
      <c r="A13" s="15" t="s">
        <v>378</v>
      </c>
      <c r="B13" s="8">
        <v>133</v>
      </c>
      <c r="C13" s="8">
        <v>122</v>
      </c>
      <c r="D13" s="2">
        <v>4.5576746129999997</v>
      </c>
      <c r="E13" s="2">
        <v>1.8803573200000001</v>
      </c>
      <c r="F13" s="2">
        <v>1.8558674449999999</v>
      </c>
      <c r="G13" s="2">
        <v>0.93292653999999997</v>
      </c>
      <c r="H13" s="2">
        <v>3.7925491509999998</v>
      </c>
      <c r="I13" s="2">
        <v>7.7323264000000003E-2</v>
      </c>
      <c r="J13" s="2">
        <v>0.12844608399999999</v>
      </c>
      <c r="K13" s="2">
        <v>-0.98725396099999996</v>
      </c>
      <c r="L13" s="2">
        <v>0.26934595300000003</v>
      </c>
      <c r="M13" s="4">
        <v>2.4697599999999999E-4</v>
      </c>
      <c r="N13" s="4">
        <v>4.960641E-3</v>
      </c>
      <c r="O13" t="str">
        <f>IF(K13&lt;0,"Increased in non-res CD", "Decreased in non-res CD")</f>
        <v>Increased in non-res CD</v>
      </c>
    </row>
    <row r="14" spans="1:15" x14ac:dyDescent="0.35">
      <c r="A14" s="15" t="s">
        <v>164</v>
      </c>
      <c r="B14" s="8">
        <v>139</v>
      </c>
      <c r="C14" s="8">
        <v>135</v>
      </c>
      <c r="D14" s="2">
        <v>0.95274844800000003</v>
      </c>
      <c r="E14" s="2">
        <v>1.3850230059999999</v>
      </c>
      <c r="F14" s="2">
        <v>1.4956379660000001</v>
      </c>
      <c r="G14" s="2">
        <v>0.62566051899999997</v>
      </c>
      <c r="H14" s="2">
        <v>3.7041624639999999</v>
      </c>
      <c r="I14" s="2">
        <v>0.42032430799999998</v>
      </c>
      <c r="J14" s="2">
        <v>0.52803241199999995</v>
      </c>
      <c r="K14" s="2">
        <v>1.0023633460000001</v>
      </c>
      <c r="L14" s="2">
        <v>0.28466298600000001</v>
      </c>
      <c r="M14" s="4">
        <v>4.29553E-4</v>
      </c>
      <c r="N14" s="4">
        <v>7.8100490000000003E-3</v>
      </c>
      <c r="O14" t="str">
        <f>IF(K14&lt;0,"Increased in non-res CD", "Decreased in non-res CD")</f>
        <v>Decreased in non-res CD</v>
      </c>
    </row>
    <row r="15" spans="1:15" x14ac:dyDescent="0.35">
      <c r="A15" s="15" t="s">
        <v>232</v>
      </c>
      <c r="B15" s="8">
        <v>116</v>
      </c>
      <c r="C15" s="8">
        <v>87</v>
      </c>
      <c r="D15" s="2">
        <v>1.69352597</v>
      </c>
      <c r="E15" s="2">
        <v>0.69736920599999996</v>
      </c>
      <c r="F15" s="2">
        <v>2.501985941</v>
      </c>
      <c r="G15" s="2">
        <v>1.4797738819999999</v>
      </c>
      <c r="H15" s="2">
        <v>4.2835712839999998</v>
      </c>
      <c r="I15" s="2">
        <v>3.3992899999999999E-4</v>
      </c>
      <c r="J15" s="2">
        <v>1.281457E-3</v>
      </c>
      <c r="K15" s="2">
        <v>-0.99546722600000004</v>
      </c>
      <c r="L15" s="2">
        <v>0.28461255000000002</v>
      </c>
      <c r="M15" s="4">
        <v>4.6942499999999999E-4</v>
      </c>
      <c r="N15" s="4">
        <v>7.8237549999999999E-3</v>
      </c>
      <c r="O15" t="str">
        <f>IF(K15&lt;0,"Increased in non-res CD", "Decreased in non-res CD")</f>
        <v>Increased in non-res CD</v>
      </c>
    </row>
    <row r="16" spans="1:15" x14ac:dyDescent="0.35">
      <c r="A16" s="15" t="s">
        <v>252</v>
      </c>
      <c r="B16" s="8">
        <v>45</v>
      </c>
      <c r="C16" s="8">
        <v>25</v>
      </c>
      <c r="D16" s="2">
        <v>0.37352169899999998</v>
      </c>
      <c r="E16" s="2">
        <v>5.8847488000000003E-2</v>
      </c>
      <c r="F16" s="2">
        <v>2.154478272</v>
      </c>
      <c r="G16" s="2">
        <v>1.2024363</v>
      </c>
      <c r="H16" s="2">
        <v>3.928498695</v>
      </c>
      <c r="I16" s="2">
        <v>6.4019539999999996E-3</v>
      </c>
      <c r="J16" s="2">
        <v>1.5692596E-2</v>
      </c>
      <c r="K16" s="2">
        <v>-1.897059974</v>
      </c>
      <c r="L16" s="2">
        <v>0.54732145499999996</v>
      </c>
      <c r="M16" s="4">
        <v>5.2810599999999997E-4</v>
      </c>
      <c r="N16" s="4">
        <v>8.1247079999999996E-3</v>
      </c>
      <c r="O16" t="str">
        <f>IF(K16&lt;0,"Increased in non-res CD", "Decreased in non-res CD")</f>
        <v>Increased in non-res CD</v>
      </c>
    </row>
    <row r="17" spans="1:15" x14ac:dyDescent="0.35">
      <c r="A17" s="15" t="s">
        <v>239</v>
      </c>
      <c r="B17" s="8">
        <v>80</v>
      </c>
      <c r="C17" s="8">
        <v>46</v>
      </c>
      <c r="D17" s="2">
        <v>0.48001241700000002</v>
      </c>
      <c r="E17" s="2">
        <v>0.130591508</v>
      </c>
      <c r="F17" s="2">
        <v>2.6001037</v>
      </c>
      <c r="G17" s="2">
        <v>1.5843477699999999</v>
      </c>
      <c r="H17" s="2">
        <v>4.3037591979999998</v>
      </c>
      <c r="I17" s="2">
        <v>6.8499999999999998E-5</v>
      </c>
      <c r="J17" s="2">
        <v>3.3574700000000001E-4</v>
      </c>
      <c r="K17" s="2">
        <v>-1.209498819</v>
      </c>
      <c r="L17" s="2">
        <v>0.36158725400000002</v>
      </c>
      <c r="M17" s="4">
        <v>8.2291199999999997E-4</v>
      </c>
      <c r="N17" s="4">
        <v>1.1755889E-2</v>
      </c>
      <c r="O17" t="str">
        <f>IF(K17&lt;0,"Increased in non-res CD", "Decreased in non-res CD")</f>
        <v>Increased in non-res CD</v>
      </c>
    </row>
    <row r="18" spans="1:15" x14ac:dyDescent="0.35">
      <c r="A18" s="15" t="s">
        <v>222</v>
      </c>
      <c r="B18" s="8">
        <v>115</v>
      </c>
      <c r="C18" s="8">
        <v>59</v>
      </c>
      <c r="D18" s="2">
        <v>0.12832611899999999</v>
      </c>
      <c r="E18" s="2">
        <v>5.6183293000000002E-2</v>
      </c>
      <c r="F18" s="2">
        <v>5.0929011339999999</v>
      </c>
      <c r="G18" s="2">
        <v>3.0203706449999999</v>
      </c>
      <c r="H18" s="2">
        <v>8.7297770959999994</v>
      </c>
      <c r="I18" s="2">
        <v>3.6900000000000003E-11</v>
      </c>
      <c r="J18" s="2">
        <v>1.4800000000000001E-9</v>
      </c>
      <c r="K18" s="2">
        <v>-0.64823941200000001</v>
      </c>
      <c r="L18" s="2">
        <v>0.19607860999999999</v>
      </c>
      <c r="M18" s="4">
        <v>9.4631999999999995E-4</v>
      </c>
      <c r="N18" s="4">
        <v>1.2463762999999999E-2</v>
      </c>
      <c r="O18" t="str">
        <f>IF(K18&lt;0,"Increased in non-res CD", "Decreased in non-res CD")</f>
        <v>Increased in non-res CD</v>
      </c>
    </row>
    <row r="19" spans="1:15" x14ac:dyDescent="0.35">
      <c r="A19" s="15" t="s">
        <v>153</v>
      </c>
      <c r="B19" s="8">
        <v>17</v>
      </c>
      <c r="C19" s="8">
        <v>30</v>
      </c>
      <c r="D19" s="2">
        <v>2.9428395999999999E-2</v>
      </c>
      <c r="E19" s="2">
        <v>0.49623141500000001</v>
      </c>
      <c r="F19" s="2">
        <v>0.51665907300000002</v>
      </c>
      <c r="G19" s="2">
        <v>0.25367257300000001</v>
      </c>
      <c r="H19" s="2">
        <v>1.023343184</v>
      </c>
      <c r="I19" s="2">
        <v>5.5964182000000001E-2</v>
      </c>
      <c r="J19" s="2">
        <v>9.9515663000000004E-2</v>
      </c>
      <c r="K19" s="2">
        <v>2.7882675790000002</v>
      </c>
      <c r="L19" s="2">
        <v>0.84715181799999995</v>
      </c>
      <c r="M19" s="4">
        <v>9.9710100000000002E-4</v>
      </c>
      <c r="N19" s="4">
        <v>1.2463762999999999E-2</v>
      </c>
      <c r="O19" t="str">
        <f>IF(K19&lt;0,"Increased in non-res CD", "Decreased in non-res CD")</f>
        <v>Decreased in non-res CD</v>
      </c>
    </row>
    <row r="20" spans="1:15" x14ac:dyDescent="0.35">
      <c r="A20" s="15" t="s">
        <v>233</v>
      </c>
      <c r="B20" s="8">
        <v>79</v>
      </c>
      <c r="C20" s="8">
        <v>64</v>
      </c>
      <c r="D20" s="2">
        <v>1.7007240320000001</v>
      </c>
      <c r="E20" s="2">
        <v>0.53116925800000003</v>
      </c>
      <c r="F20" s="2">
        <v>1.510412305</v>
      </c>
      <c r="G20" s="2">
        <v>0.93581181099999999</v>
      </c>
      <c r="H20" s="2">
        <v>2.4459909120000001</v>
      </c>
      <c r="I20" s="2">
        <v>8.3789127000000005E-2</v>
      </c>
      <c r="J20" s="2">
        <v>0.13804601999999999</v>
      </c>
      <c r="K20" s="2">
        <v>-1.1608537750000001</v>
      </c>
      <c r="L20" s="2">
        <v>0.37361087199999998</v>
      </c>
      <c r="M20" s="4">
        <v>1.8891979999999999E-3</v>
      </c>
      <c r="N20" s="4">
        <v>1.9886291E-2</v>
      </c>
      <c r="O20" t="str">
        <f>IF(K20&lt;0,"Increased in non-res CD", "Decreased in non-res CD")</f>
        <v>Increased in non-res CD</v>
      </c>
    </row>
    <row r="21" spans="1:15" x14ac:dyDescent="0.35">
      <c r="A21" s="15" t="s">
        <v>235</v>
      </c>
      <c r="B21" s="8">
        <v>84</v>
      </c>
      <c r="C21" s="8">
        <v>52</v>
      </c>
      <c r="D21" s="2">
        <v>0.23005358400000001</v>
      </c>
      <c r="E21" s="2">
        <v>0.10991577399999999</v>
      </c>
      <c r="F21" s="2">
        <v>2.41573532</v>
      </c>
      <c r="G21" s="2">
        <v>1.482339882</v>
      </c>
      <c r="H21" s="2">
        <v>3.9655996980000001</v>
      </c>
      <c r="I21" s="2">
        <v>2.05362E-4</v>
      </c>
      <c r="J21" s="2">
        <v>8.7825200000000005E-4</v>
      </c>
      <c r="K21" s="2">
        <v>-0.90575090300000005</v>
      </c>
      <c r="L21" s="2">
        <v>0.290853217</v>
      </c>
      <c r="M21" s="4">
        <v>1.8449639999999999E-3</v>
      </c>
      <c r="N21" s="4">
        <v>1.9886291E-2</v>
      </c>
      <c r="O21" t="str">
        <f>IF(K21&lt;0,"Increased in non-res CD", "Decreased in non-res CD")</f>
        <v>Increased in non-res CD</v>
      </c>
    </row>
    <row r="22" spans="1:15" x14ac:dyDescent="0.35">
      <c r="A22" s="15" t="s">
        <v>259</v>
      </c>
      <c r="B22" s="8">
        <v>47</v>
      </c>
      <c r="C22" s="8">
        <v>37</v>
      </c>
      <c r="D22" s="2">
        <v>0.14064142700000001</v>
      </c>
      <c r="E22" s="2">
        <v>0.26972698699999997</v>
      </c>
      <c r="F22" s="2">
        <v>1.4043176369999999</v>
      </c>
      <c r="G22" s="2">
        <v>0.82174150800000001</v>
      </c>
      <c r="H22" s="2">
        <v>2.4129070769999998</v>
      </c>
      <c r="I22" s="2">
        <v>0.200547909</v>
      </c>
      <c r="J22" s="2">
        <v>0.30078652900000002</v>
      </c>
      <c r="K22" s="2">
        <v>1.3095189519999999</v>
      </c>
      <c r="L22" s="2">
        <v>0.418659426</v>
      </c>
      <c r="M22" s="4">
        <v>1.7606849999999999E-3</v>
      </c>
      <c r="N22" s="4">
        <v>1.9886291E-2</v>
      </c>
      <c r="O22" t="str">
        <f>IF(K22&lt;0,"Increased in non-res CD", "Decreased in non-res CD")</f>
        <v>Decreased in non-res CD</v>
      </c>
    </row>
    <row r="23" spans="1:15" x14ac:dyDescent="0.35">
      <c r="A23" s="15" t="s">
        <v>182</v>
      </c>
      <c r="B23" s="8">
        <v>84</v>
      </c>
      <c r="C23" s="8">
        <v>94</v>
      </c>
      <c r="D23" s="2">
        <v>1.3026068930000001</v>
      </c>
      <c r="E23" s="2">
        <v>2.6582253549999999</v>
      </c>
      <c r="F23" s="2">
        <v>0.77243470400000003</v>
      </c>
      <c r="G23" s="2">
        <v>0.47415739600000001</v>
      </c>
      <c r="H23" s="2">
        <v>1.255474489</v>
      </c>
      <c r="I23" s="2">
        <v>0.292443018</v>
      </c>
      <c r="J23" s="2">
        <v>0.389278454</v>
      </c>
      <c r="K23" s="2">
        <v>1.1611847980000001</v>
      </c>
      <c r="L23" s="2">
        <v>0.37881619100000002</v>
      </c>
      <c r="M23" s="4">
        <v>2.1745269999999999E-3</v>
      </c>
      <c r="N23" s="4">
        <v>2.1745266999999999E-2</v>
      </c>
      <c r="O23" t="str">
        <f>IF(K23&lt;0,"Increased in non-res CD", "Decreased in non-res CD")</f>
        <v>Decreased in non-res CD</v>
      </c>
    </row>
    <row r="24" spans="1:15" x14ac:dyDescent="0.35">
      <c r="A24" s="15" t="s">
        <v>209</v>
      </c>
      <c r="B24" s="8">
        <v>97</v>
      </c>
      <c r="C24" s="8">
        <v>35</v>
      </c>
      <c r="D24" s="2">
        <v>9.1714289000000004E-2</v>
      </c>
      <c r="E24" s="2">
        <v>2.8061817999999999E-2</v>
      </c>
      <c r="F24" s="2">
        <v>6.0247668489999997</v>
      </c>
      <c r="G24" s="2">
        <v>3.555965611</v>
      </c>
      <c r="H24" s="2">
        <v>10.39138749</v>
      </c>
      <c r="I24" s="2">
        <v>2.8599999999999999E-13</v>
      </c>
      <c r="J24" s="2">
        <v>5.7399999999999997E-11</v>
      </c>
      <c r="K24" s="2">
        <v>-0.92144349999999997</v>
      </c>
      <c r="L24" s="2">
        <v>0.31467560700000002</v>
      </c>
      <c r="M24" s="4">
        <v>3.408945E-3</v>
      </c>
      <c r="N24" s="4">
        <v>2.9079687999999999E-2</v>
      </c>
      <c r="O24" t="str">
        <f>IF(K24&lt;0,"Increased in non-res CD", "Decreased in non-res CD")</f>
        <v>Increased in non-res CD</v>
      </c>
    </row>
    <row r="25" spans="1:15" x14ac:dyDescent="0.35">
      <c r="A25" s="15" t="s">
        <v>305</v>
      </c>
      <c r="B25" s="8">
        <v>137</v>
      </c>
      <c r="C25" s="8">
        <v>115</v>
      </c>
      <c r="D25" s="2">
        <v>3.2736061219999999</v>
      </c>
      <c r="E25" s="2">
        <v>1.8994456120000001</v>
      </c>
      <c r="F25" s="2">
        <v>3.2862884999999999</v>
      </c>
      <c r="G25" s="2">
        <v>1.6098093520000001</v>
      </c>
      <c r="H25" s="2">
        <v>7.0919477500000001</v>
      </c>
      <c r="I25" s="2">
        <v>4.9799200000000005E-4</v>
      </c>
      <c r="J25" s="2">
        <v>1.756077E-3</v>
      </c>
      <c r="K25" s="2">
        <v>-0.75905434900000002</v>
      </c>
      <c r="L25" s="2">
        <v>0.25775010399999998</v>
      </c>
      <c r="M25" s="4">
        <v>3.2303449999999999E-3</v>
      </c>
      <c r="N25" s="4">
        <v>2.9079687999999999E-2</v>
      </c>
      <c r="O25" t="str">
        <f>IF(K25&lt;0,"Increased in non-res CD", "Decreased in non-res CD")</f>
        <v>Increased in non-res CD</v>
      </c>
    </row>
    <row r="26" spans="1:15" x14ac:dyDescent="0.35">
      <c r="A26" s="15" t="s">
        <v>265</v>
      </c>
      <c r="B26" s="8">
        <v>144</v>
      </c>
      <c r="C26" s="8">
        <v>120</v>
      </c>
      <c r="D26" s="2">
        <v>0.75400322399999997</v>
      </c>
      <c r="E26" s="2">
        <v>0.31285246300000003</v>
      </c>
      <c r="F26" s="2">
        <v>6.1667993980000002</v>
      </c>
      <c r="G26" s="2">
        <v>2.4269870610000002</v>
      </c>
      <c r="H26" s="2">
        <v>18.69219107</v>
      </c>
      <c r="I26" s="2">
        <v>1.31E-5</v>
      </c>
      <c r="J26" s="2">
        <v>7.5099999999999996E-5</v>
      </c>
      <c r="K26" s="2">
        <v>-0.54483670299999998</v>
      </c>
      <c r="L26" s="2">
        <v>0.18702887500000001</v>
      </c>
      <c r="M26" s="4">
        <v>3.5784229999999998E-3</v>
      </c>
      <c r="N26" s="4">
        <v>2.9079687999999999E-2</v>
      </c>
      <c r="O26" t="str">
        <f>IF(K26&lt;0,"Increased in non-res CD", "Decreased in non-res CD")</f>
        <v>Increased in non-res CD</v>
      </c>
    </row>
    <row r="27" spans="1:15" x14ac:dyDescent="0.35">
      <c r="A27" s="15" t="s">
        <v>170</v>
      </c>
      <c r="B27" s="8">
        <v>112</v>
      </c>
      <c r="C27" s="8">
        <v>96</v>
      </c>
      <c r="D27" s="2">
        <v>9.6158456000000003E-2</v>
      </c>
      <c r="E27" s="2">
        <v>0.24571792100000001</v>
      </c>
      <c r="F27" s="2">
        <v>1.685603607</v>
      </c>
      <c r="G27" s="2">
        <v>1</v>
      </c>
      <c r="H27" s="2">
        <v>2.8621793320000002</v>
      </c>
      <c r="I27" s="2">
        <v>4.5807427999999997E-2</v>
      </c>
      <c r="J27" s="2">
        <v>8.2948586000000005E-2</v>
      </c>
      <c r="K27" s="2">
        <v>0.77754579800000001</v>
      </c>
      <c r="L27" s="2">
        <v>0.26829002400000002</v>
      </c>
      <c r="M27" s="4">
        <v>3.753663E-3</v>
      </c>
      <c r="N27" s="4">
        <v>2.9079687999999999E-2</v>
      </c>
      <c r="O27" t="str">
        <f>IF(K27&lt;0,"Increased in non-res CD", "Decreased in non-res CD")</f>
        <v>Decreased in non-res CD</v>
      </c>
    </row>
    <row r="28" spans="1:15" x14ac:dyDescent="0.35">
      <c r="A28" s="15" t="s">
        <v>159</v>
      </c>
      <c r="B28" s="8">
        <v>77</v>
      </c>
      <c r="C28" s="8">
        <v>91</v>
      </c>
      <c r="D28" s="2">
        <v>0.194856266</v>
      </c>
      <c r="E28" s="2">
        <v>0.30571588599999999</v>
      </c>
      <c r="F28" s="2">
        <v>0.69632760699999996</v>
      </c>
      <c r="G28" s="2">
        <v>0.42911928100000002</v>
      </c>
      <c r="H28" s="2">
        <v>1.1265971770000001</v>
      </c>
      <c r="I28" s="2">
        <v>0.13200316200000001</v>
      </c>
      <c r="J28" s="2">
        <v>0.210698417</v>
      </c>
      <c r="K28" s="2">
        <v>0.95331293500000003</v>
      </c>
      <c r="L28" s="2">
        <v>0.32572468300000001</v>
      </c>
      <c r="M28" s="4">
        <v>3.425301E-3</v>
      </c>
      <c r="N28" s="4">
        <v>2.9079687999999999E-2</v>
      </c>
      <c r="O28" t="str">
        <f>IF(K28&lt;0,"Increased in non-res CD", "Decreased in non-res CD")</f>
        <v>Decreased in non-res CD</v>
      </c>
    </row>
    <row r="29" spans="1:15" x14ac:dyDescent="0.35">
      <c r="A29" s="15" t="s">
        <v>169</v>
      </c>
      <c r="B29" s="8">
        <v>42</v>
      </c>
      <c r="C29" s="8">
        <v>53</v>
      </c>
      <c r="D29" s="2">
        <v>3.7162200999999999E-2</v>
      </c>
      <c r="E29" s="2">
        <v>6.108131E-2</v>
      </c>
      <c r="F29" s="2">
        <v>0.71987748399999996</v>
      </c>
      <c r="G29" s="2">
        <v>0.42777179700000001</v>
      </c>
      <c r="H29" s="2">
        <v>1.2061092289999999</v>
      </c>
      <c r="I29" s="2">
        <v>0.215149228</v>
      </c>
      <c r="J29" s="2">
        <v>0.31565689699999999</v>
      </c>
      <c r="K29" s="2">
        <v>1.1928688540000001</v>
      </c>
      <c r="L29" s="2">
        <v>0.41191209400000001</v>
      </c>
      <c r="M29" s="4">
        <v>3.7803590000000001E-3</v>
      </c>
      <c r="N29" s="4">
        <v>2.9079687999999999E-2</v>
      </c>
      <c r="O29" t="str">
        <f>IF(K29&lt;0,"Increased in non-res CD", "Decreased in non-res CD")</f>
        <v>Decreased in non-res CD</v>
      </c>
    </row>
    <row r="30" spans="1:15" x14ac:dyDescent="0.35">
      <c r="A30" s="15" t="s">
        <v>154</v>
      </c>
      <c r="B30" s="8">
        <v>10</v>
      </c>
      <c r="C30" s="8">
        <v>18</v>
      </c>
      <c r="D30" s="2">
        <v>8.3026309999999996E-3</v>
      </c>
      <c r="E30" s="2">
        <v>4.3975706000000003E-2</v>
      </c>
      <c r="F30" s="2">
        <v>0.528885096</v>
      </c>
      <c r="G30" s="2">
        <v>0.21000275600000001</v>
      </c>
      <c r="H30" s="2">
        <v>1.2599514700000001</v>
      </c>
      <c r="I30" s="2">
        <v>0.16395951</v>
      </c>
      <c r="J30" s="2">
        <v>0.25157146200000002</v>
      </c>
      <c r="K30" s="2">
        <v>2.368014193</v>
      </c>
      <c r="L30" s="2">
        <v>0.83260743800000003</v>
      </c>
      <c r="M30" s="4">
        <v>4.4537839999999997E-3</v>
      </c>
      <c r="N30" s="4">
        <v>3.2990995000000002E-2</v>
      </c>
      <c r="O30" t="str">
        <f>IF(K30&lt;0,"Increased in non-res CD", "Decreased in non-res CD")</f>
        <v>Decreased in non-res CD</v>
      </c>
    </row>
    <row r="31" spans="1:15" x14ac:dyDescent="0.35">
      <c r="A31" s="15" t="s">
        <v>157</v>
      </c>
      <c r="B31" s="8">
        <v>6</v>
      </c>
      <c r="C31" s="8">
        <v>22</v>
      </c>
      <c r="D31" s="2">
        <v>2.1794340000000001E-3</v>
      </c>
      <c r="E31" s="2">
        <v>0.52519246500000005</v>
      </c>
      <c r="F31" s="2">
        <v>0.245371228</v>
      </c>
      <c r="G31" s="2">
        <v>7.8874464000000005E-2</v>
      </c>
      <c r="H31" s="2">
        <v>0.64911670600000004</v>
      </c>
      <c r="I31" s="2">
        <v>2.3649140000000001E-3</v>
      </c>
      <c r="J31" s="2">
        <v>6.7906800000000003E-3</v>
      </c>
      <c r="K31" s="2">
        <v>3.861582705</v>
      </c>
      <c r="L31" s="2">
        <v>1.3751168819999999</v>
      </c>
      <c r="M31" s="4">
        <v>4.9821589999999999E-3</v>
      </c>
      <c r="N31" s="4">
        <v>3.5586845999999998E-2</v>
      </c>
      <c r="O31" t="str">
        <f>IF(K31&lt;0,"Increased in non-res CD", "Decreased in non-res CD")</f>
        <v>Decreased in non-res CD</v>
      </c>
    </row>
    <row r="32" spans="1:15" x14ac:dyDescent="0.35">
      <c r="A32" s="15" t="s">
        <v>224</v>
      </c>
      <c r="B32" s="8">
        <v>127</v>
      </c>
      <c r="C32" s="8">
        <v>77</v>
      </c>
      <c r="D32" s="2">
        <v>0.56700638599999997</v>
      </c>
      <c r="E32" s="2">
        <v>0.21469328800000001</v>
      </c>
      <c r="F32" s="2">
        <v>5.2754874559999996</v>
      </c>
      <c r="G32" s="2">
        <v>2.9833278550000002</v>
      </c>
      <c r="H32" s="2">
        <v>9.6006863239999998</v>
      </c>
      <c r="I32" s="2">
        <v>3.5600000000000001E-10</v>
      </c>
      <c r="J32" s="2">
        <v>1.02E-8</v>
      </c>
      <c r="K32" s="2">
        <v>-0.57928036100000002</v>
      </c>
      <c r="L32" s="2">
        <v>0.20728753699999999</v>
      </c>
      <c r="M32" s="4">
        <v>5.1968140000000001E-3</v>
      </c>
      <c r="N32" s="4">
        <v>3.58401E-2</v>
      </c>
      <c r="O32" t="str">
        <f>IF(K32&lt;0,"Increased in non-res CD", "Decreased in non-res CD")</f>
        <v>Increased in non-res CD</v>
      </c>
    </row>
    <row r="33" spans="1:15" x14ac:dyDescent="0.35">
      <c r="A33" s="15" t="s">
        <v>324</v>
      </c>
      <c r="B33" s="8">
        <v>31</v>
      </c>
      <c r="C33" s="8">
        <v>23</v>
      </c>
      <c r="D33" s="2">
        <v>1.423801949</v>
      </c>
      <c r="E33" s="2">
        <v>0.19617585100000001</v>
      </c>
      <c r="F33" s="2">
        <v>1.4479606819999999</v>
      </c>
      <c r="G33" s="2">
        <v>0.76850315000000002</v>
      </c>
      <c r="H33" s="2">
        <v>2.760466498</v>
      </c>
      <c r="I33" s="2">
        <v>0.23276377100000001</v>
      </c>
      <c r="J33" s="2">
        <v>0.33181218400000001</v>
      </c>
      <c r="K33" s="2">
        <v>-2.2068313420000001</v>
      </c>
      <c r="L33" s="2">
        <v>0.81443819100000003</v>
      </c>
      <c r="M33" s="4">
        <v>6.7357010000000002E-3</v>
      </c>
      <c r="N33" s="4">
        <v>4.4904672999999999E-2</v>
      </c>
      <c r="O33" t="str">
        <f>IF(K33&lt;0,"Increased in non-res CD", "Decreased in non-res CD")</f>
        <v>Increased in non-res CD</v>
      </c>
    </row>
  </sheetData>
  <sortState xmlns:xlrd2="http://schemas.microsoft.com/office/spreadsheetml/2017/richdata2" ref="A4:O33">
    <sortCondition ref="N4"/>
  </sortState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O8"/>
  <sheetViews>
    <sheetView workbookViewId="0">
      <selection activeCell="N4" sqref="N4:N8"/>
    </sheetView>
  </sheetViews>
  <sheetFormatPr defaultRowHeight="14.5" x14ac:dyDescent="0.35"/>
  <cols>
    <col min="1" max="1" width="25.453125" bestFit="1" customWidth="1"/>
    <col min="2" max="2" width="13.453125" customWidth="1"/>
    <col min="3" max="3" width="6.54296875" customWidth="1"/>
    <col min="4" max="4" width="16.7265625" customWidth="1"/>
    <col min="5" max="6" width="9.81640625" bestFit="1" customWidth="1"/>
    <col min="7" max="8" width="6.54296875" customWidth="1"/>
    <col min="9" max="9" width="7.26953125" customWidth="1"/>
    <col min="10" max="10" width="10.26953125" bestFit="1" customWidth="1"/>
    <col min="11" max="11" width="7.26953125" customWidth="1"/>
    <col min="12" max="12" width="6.54296875" customWidth="1"/>
    <col min="13" max="13" width="8.26953125" customWidth="1"/>
    <col min="14" max="14" width="10.54296875" bestFit="1" customWidth="1"/>
    <col min="15" max="15" width="23.7265625" customWidth="1"/>
  </cols>
  <sheetData>
    <row r="1" spans="1:15" x14ac:dyDescent="0.35">
      <c r="A1" t="s">
        <v>1255</v>
      </c>
    </row>
    <row r="3" spans="1:15" x14ac:dyDescent="0.35">
      <c r="A3" s="33" t="s">
        <v>138</v>
      </c>
      <c r="B3" s="68" t="s">
        <v>402</v>
      </c>
      <c r="C3" s="68" t="s">
        <v>270</v>
      </c>
      <c r="D3" s="68" t="s">
        <v>403</v>
      </c>
      <c r="E3" s="68" t="s">
        <v>389</v>
      </c>
      <c r="F3" s="68" t="s">
        <v>143</v>
      </c>
      <c r="G3" s="68" t="s">
        <v>144</v>
      </c>
      <c r="H3" s="68" t="s">
        <v>145</v>
      </c>
      <c r="I3" s="68" t="s">
        <v>146</v>
      </c>
      <c r="J3" s="68" t="s">
        <v>147</v>
      </c>
      <c r="K3" s="68" t="s">
        <v>148</v>
      </c>
      <c r="L3" s="68" t="s">
        <v>149</v>
      </c>
      <c r="M3" s="68" t="s">
        <v>150</v>
      </c>
      <c r="N3" s="68" t="s">
        <v>151</v>
      </c>
      <c r="O3" s="69"/>
    </row>
    <row r="4" spans="1:15" x14ac:dyDescent="0.35">
      <c r="A4" s="15" t="s">
        <v>268</v>
      </c>
      <c r="B4" s="8">
        <v>132</v>
      </c>
      <c r="C4" s="8">
        <v>203</v>
      </c>
      <c r="D4" s="2">
        <v>0.60206750399999998</v>
      </c>
      <c r="E4" s="2">
        <v>2.9835776649999999</v>
      </c>
      <c r="F4" s="2">
        <v>0.90336681600000002</v>
      </c>
      <c r="G4" s="2">
        <v>0.45322623899999998</v>
      </c>
      <c r="H4" s="2">
        <v>1.831906292</v>
      </c>
      <c r="I4" s="2">
        <v>0.74405240299999997</v>
      </c>
      <c r="J4" s="2">
        <v>1</v>
      </c>
      <c r="K4" s="2">
        <v>0.91538423800000002</v>
      </c>
      <c r="L4" s="2">
        <v>0.219708073</v>
      </c>
      <c r="M4" s="4">
        <v>3.0899999999999999E-5</v>
      </c>
      <c r="N4" s="4">
        <v>6.1898750000000001E-3</v>
      </c>
      <c r="O4" t="str">
        <f>IF(K4&lt;0,"Increased in non-res CD", "Decreased in non-res CD")</f>
        <v>Decreased in non-res CD</v>
      </c>
    </row>
    <row r="5" spans="1:15" x14ac:dyDescent="0.35">
      <c r="A5" s="15" t="s">
        <v>171</v>
      </c>
      <c r="B5" s="8">
        <v>99</v>
      </c>
      <c r="C5" s="8">
        <v>131</v>
      </c>
      <c r="D5" s="2">
        <v>0.29228493500000002</v>
      </c>
      <c r="E5" s="2">
        <v>0.17855363199999999</v>
      </c>
      <c r="F5" s="2">
        <v>1.4359700959999999</v>
      </c>
      <c r="G5" s="2">
        <v>0.91760547000000003</v>
      </c>
      <c r="H5" s="2">
        <v>2.2601958190000002</v>
      </c>
      <c r="I5" s="2">
        <v>0.106646776</v>
      </c>
      <c r="J5" s="2">
        <v>0.89794961299999998</v>
      </c>
      <c r="K5" s="2">
        <v>-0.98197603099999997</v>
      </c>
      <c r="L5" s="2">
        <v>0.27141678200000002</v>
      </c>
      <c r="M5" s="4">
        <v>2.9692999999999999E-4</v>
      </c>
      <c r="N5" s="4">
        <v>2.9693016999999999E-2</v>
      </c>
      <c r="O5" t="str">
        <f>IF(K5&lt;0,"Increased in non-res CD", "Decreased in non-res CD")</f>
        <v>Increased in non-res CD</v>
      </c>
    </row>
    <row r="6" spans="1:15" x14ac:dyDescent="0.35">
      <c r="A6" s="15" t="s">
        <v>258</v>
      </c>
      <c r="B6" s="8">
        <v>40</v>
      </c>
      <c r="C6" s="8">
        <v>46</v>
      </c>
      <c r="D6" s="2">
        <v>8.2707669999999997E-2</v>
      </c>
      <c r="E6" s="2">
        <v>2.4767394000000002E-2</v>
      </c>
      <c r="F6" s="2">
        <v>1.4372777750000001</v>
      </c>
      <c r="G6" s="2">
        <v>0.85787438400000005</v>
      </c>
      <c r="H6" s="2">
        <v>2.403485393</v>
      </c>
      <c r="I6" s="2">
        <v>0.167689265</v>
      </c>
      <c r="J6" s="2">
        <v>1</v>
      </c>
      <c r="K6" s="2">
        <v>-1.1511523159999999</v>
      </c>
      <c r="L6" s="2">
        <v>0.34296539999999998</v>
      </c>
      <c r="M6" s="4">
        <v>7.8944900000000001E-4</v>
      </c>
      <c r="N6" s="4">
        <v>3.5078137000000002E-2</v>
      </c>
      <c r="O6" t="str">
        <f>IF(K6&lt;0,"Increased in non-res CD", "Decreased in non-res CD")</f>
        <v>Increased in non-res CD</v>
      </c>
    </row>
    <row r="7" spans="1:15" x14ac:dyDescent="0.35">
      <c r="A7" s="15" t="s">
        <v>257</v>
      </c>
      <c r="B7" s="8">
        <v>112</v>
      </c>
      <c r="C7" s="8">
        <v>158</v>
      </c>
      <c r="D7" s="2">
        <v>1.1108342499999999</v>
      </c>
      <c r="E7" s="2">
        <v>0.77685308399999997</v>
      </c>
      <c r="F7" s="2">
        <v>1.304880115</v>
      </c>
      <c r="G7" s="2">
        <v>0.803024819</v>
      </c>
      <c r="H7" s="2">
        <v>2.1407342549999999</v>
      </c>
      <c r="I7" s="2">
        <v>0.29533799100000002</v>
      </c>
      <c r="J7" s="2">
        <v>1</v>
      </c>
      <c r="K7" s="2">
        <v>-0.72195234799999997</v>
      </c>
      <c r="L7" s="2">
        <v>0.21697914600000001</v>
      </c>
      <c r="M7" s="4">
        <v>8.7695299999999998E-4</v>
      </c>
      <c r="N7" s="4">
        <v>3.5078137000000002E-2</v>
      </c>
      <c r="O7" t="str">
        <f>IF(K7&lt;0,"Increased in non-res CD", "Decreased in non-res CD")</f>
        <v>Increased in non-res CD</v>
      </c>
    </row>
    <row r="8" spans="1:15" x14ac:dyDescent="0.35">
      <c r="A8" s="15" t="s">
        <v>267</v>
      </c>
      <c r="B8" s="8">
        <v>107</v>
      </c>
      <c r="C8" s="8">
        <v>171</v>
      </c>
      <c r="D8" s="2">
        <v>0.27762145100000002</v>
      </c>
      <c r="E8" s="2">
        <v>1.1416666680000001</v>
      </c>
      <c r="F8" s="2">
        <v>0.82987852100000004</v>
      </c>
      <c r="G8" s="2">
        <v>0.50896259499999996</v>
      </c>
      <c r="H8" s="2">
        <v>1.358287885</v>
      </c>
      <c r="I8" s="2">
        <v>0.47493784999999999</v>
      </c>
      <c r="J8" s="2">
        <v>1</v>
      </c>
      <c r="K8" s="2">
        <v>0.79992017299999996</v>
      </c>
      <c r="L8" s="2">
        <v>0.24007435699999999</v>
      </c>
      <c r="M8" s="4">
        <v>8.6233999999999996E-4</v>
      </c>
      <c r="N8" s="4">
        <v>3.5078137000000002E-2</v>
      </c>
      <c r="O8" t="str">
        <f>IF(K8&lt;0,"Increased in non-res CD", "Decreased in non-res CD")</f>
        <v>Decreased in non-res CD</v>
      </c>
    </row>
  </sheetData>
  <sortState xmlns:xlrd2="http://schemas.microsoft.com/office/spreadsheetml/2017/richdata2" ref="A4:O8">
    <sortCondition ref="N4"/>
  </sortState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O21"/>
  <sheetViews>
    <sheetView workbookViewId="0">
      <selection activeCell="E22" sqref="E22"/>
    </sheetView>
  </sheetViews>
  <sheetFormatPr defaultRowHeight="14.5" x14ac:dyDescent="0.35"/>
  <cols>
    <col min="1" max="1" width="22.81640625" customWidth="1"/>
    <col min="2" max="2" width="14.453125" customWidth="1"/>
    <col min="3" max="3" width="14.26953125" customWidth="1"/>
    <col min="4" max="4" width="18.26953125" customWidth="1"/>
    <col min="5" max="5" width="18.1796875" customWidth="1"/>
    <col min="6" max="6" width="13" customWidth="1"/>
    <col min="14" max="14" width="11.54296875" customWidth="1"/>
    <col min="15" max="15" width="22.81640625" customWidth="1"/>
  </cols>
  <sheetData>
    <row r="1" spans="1:15" x14ac:dyDescent="0.35">
      <c r="A1" t="s">
        <v>1256</v>
      </c>
    </row>
    <row r="3" spans="1:15" x14ac:dyDescent="0.35">
      <c r="A3" s="3" t="s">
        <v>20</v>
      </c>
      <c r="B3" s="3" t="s">
        <v>405</v>
      </c>
      <c r="C3" s="3" t="s">
        <v>404</v>
      </c>
      <c r="D3" s="3" t="s">
        <v>406</v>
      </c>
      <c r="E3" s="3" t="s">
        <v>407</v>
      </c>
      <c r="F3" s="3" t="s">
        <v>143</v>
      </c>
      <c r="G3" s="3" t="s">
        <v>144</v>
      </c>
      <c r="H3" s="3" t="s">
        <v>145</v>
      </c>
      <c r="I3" s="3" t="s">
        <v>146</v>
      </c>
      <c r="J3" s="3" t="s">
        <v>147</v>
      </c>
      <c r="K3" s="3" t="s">
        <v>148</v>
      </c>
      <c r="L3" s="3" t="s">
        <v>149</v>
      </c>
      <c r="M3" s="3" t="s">
        <v>150</v>
      </c>
      <c r="N3" s="3" t="s">
        <v>151</v>
      </c>
      <c r="O3" s="3"/>
    </row>
    <row r="5" spans="1:15" x14ac:dyDescent="0.35">
      <c r="A5" s="3" t="s">
        <v>19</v>
      </c>
      <c r="B5" s="3" t="s">
        <v>405</v>
      </c>
      <c r="C5" s="3" t="s">
        <v>404</v>
      </c>
      <c r="D5" s="3" t="s">
        <v>406</v>
      </c>
      <c r="E5" s="3" t="s">
        <v>407</v>
      </c>
      <c r="F5" s="3" t="s">
        <v>143</v>
      </c>
      <c r="G5" s="3" t="s">
        <v>144</v>
      </c>
      <c r="H5" s="3" t="s">
        <v>145</v>
      </c>
      <c r="I5" s="3" t="s">
        <v>146</v>
      </c>
      <c r="J5" s="3" t="s">
        <v>147</v>
      </c>
      <c r="K5" s="3" t="s">
        <v>148</v>
      </c>
      <c r="L5" s="3" t="s">
        <v>149</v>
      </c>
      <c r="M5" s="3" t="s">
        <v>150</v>
      </c>
      <c r="N5" s="3" t="s">
        <v>151</v>
      </c>
      <c r="O5" s="3"/>
    </row>
    <row r="7" spans="1:15" x14ac:dyDescent="0.35">
      <c r="A7" s="3" t="s">
        <v>17</v>
      </c>
      <c r="B7" s="3" t="s">
        <v>405</v>
      </c>
      <c r="C7" s="3" t="s">
        <v>404</v>
      </c>
      <c r="D7" s="3" t="s">
        <v>406</v>
      </c>
      <c r="E7" s="3" t="s">
        <v>407</v>
      </c>
      <c r="F7" s="3" t="s">
        <v>143</v>
      </c>
      <c r="G7" s="3" t="s">
        <v>144</v>
      </c>
      <c r="H7" s="3" t="s">
        <v>145</v>
      </c>
      <c r="I7" s="3" t="s">
        <v>146</v>
      </c>
      <c r="J7" s="3" t="s">
        <v>147</v>
      </c>
      <c r="K7" s="3" t="s">
        <v>148</v>
      </c>
      <c r="L7" s="3" t="s">
        <v>149</v>
      </c>
      <c r="M7" s="3" t="s">
        <v>150</v>
      </c>
      <c r="N7" s="3" t="s">
        <v>151</v>
      </c>
      <c r="O7" s="3"/>
    </row>
    <row r="9" spans="1:15" x14ac:dyDescent="0.35">
      <c r="A9" s="3" t="s">
        <v>18</v>
      </c>
      <c r="B9" s="3" t="s">
        <v>405</v>
      </c>
      <c r="C9" s="3" t="s">
        <v>404</v>
      </c>
      <c r="D9" s="3" t="s">
        <v>406</v>
      </c>
      <c r="E9" s="3" t="s">
        <v>407</v>
      </c>
      <c r="F9" s="3" t="s">
        <v>143</v>
      </c>
      <c r="G9" s="3" t="s">
        <v>144</v>
      </c>
      <c r="H9" s="3" t="s">
        <v>145</v>
      </c>
      <c r="I9" s="3" t="s">
        <v>146</v>
      </c>
      <c r="J9" s="3" t="s">
        <v>147</v>
      </c>
      <c r="K9" s="3" t="s">
        <v>148</v>
      </c>
      <c r="L9" s="3" t="s">
        <v>149</v>
      </c>
      <c r="M9" s="3" t="s">
        <v>150</v>
      </c>
      <c r="N9" s="3" t="s">
        <v>151</v>
      </c>
      <c r="O9" s="3"/>
    </row>
    <row r="11" spans="1:15" x14ac:dyDescent="0.35">
      <c r="A11" s="3" t="s">
        <v>410</v>
      </c>
      <c r="B11" s="3" t="s">
        <v>408</v>
      </c>
      <c r="C11" s="3" t="s">
        <v>409</v>
      </c>
      <c r="D11" s="3" t="s">
        <v>406</v>
      </c>
      <c r="E11" s="3" t="s">
        <v>407</v>
      </c>
      <c r="F11" s="3" t="s">
        <v>143</v>
      </c>
      <c r="G11" s="3" t="s">
        <v>144</v>
      </c>
      <c r="H11" s="3" t="s">
        <v>145</v>
      </c>
      <c r="I11" s="3" t="s">
        <v>146</v>
      </c>
      <c r="J11" s="3" t="s">
        <v>147</v>
      </c>
      <c r="K11" s="3" t="s">
        <v>148</v>
      </c>
      <c r="L11" s="3" t="s">
        <v>149</v>
      </c>
      <c r="M11" s="3" t="s">
        <v>150</v>
      </c>
      <c r="N11" s="3" t="s">
        <v>151</v>
      </c>
      <c r="O11" s="3"/>
    </row>
    <row r="12" spans="1:15" x14ac:dyDescent="0.35">
      <c r="A12" s="15" t="s">
        <v>334</v>
      </c>
      <c r="B12" s="8">
        <v>23</v>
      </c>
      <c r="C12" s="8">
        <v>15</v>
      </c>
      <c r="D12" s="2">
        <v>1.83510557095521E-3</v>
      </c>
      <c r="E12" s="2">
        <v>6.2068806707911801E-3</v>
      </c>
      <c r="F12" s="2">
        <v>0.32130451285189898</v>
      </c>
      <c r="G12" s="2">
        <v>0.15310109446471001</v>
      </c>
      <c r="H12" s="2">
        <v>0.69185068080786405</v>
      </c>
      <c r="I12" s="2">
        <v>1.9830120277053902E-3</v>
      </c>
      <c r="J12" s="2">
        <v>6.6430902928130503E-2</v>
      </c>
      <c r="K12" s="2">
        <v>2.2618598139802302</v>
      </c>
      <c r="L12" s="2">
        <v>0.47105508678070401</v>
      </c>
      <c r="M12" s="4">
        <v>1.5733327183298199E-6</v>
      </c>
      <c r="N12" s="4">
        <v>3.1623987638429403E-4</v>
      </c>
      <c r="O12" t="str">
        <f>IF(K12&lt;0,"Increased non users", "Decreased in non users")</f>
        <v>Decreased in non users</v>
      </c>
    </row>
    <row r="13" spans="1:15" x14ac:dyDescent="0.35">
      <c r="A13" s="15" t="s">
        <v>197</v>
      </c>
      <c r="B13" s="8">
        <v>115</v>
      </c>
      <c r="C13" s="8">
        <v>42</v>
      </c>
      <c r="D13" s="2">
        <v>3.9297999790207698E-2</v>
      </c>
      <c r="E13" s="2">
        <v>2.9322609944902898E-2</v>
      </c>
      <c r="F13" s="2">
        <v>0.50416408656204104</v>
      </c>
      <c r="G13" s="2">
        <v>0.313186141917419</v>
      </c>
      <c r="H13" s="2">
        <v>0.81521286240761204</v>
      </c>
      <c r="I13" s="2">
        <v>3.42095852111505E-3</v>
      </c>
      <c r="J13" s="2">
        <v>8.59515828430156E-2</v>
      </c>
      <c r="K13" s="2">
        <v>1.33768895623948</v>
      </c>
      <c r="L13" s="2">
        <v>0.30886928149045401</v>
      </c>
      <c r="M13" s="4">
        <v>1.48485863535885E-5</v>
      </c>
      <c r="N13" s="4">
        <v>1.49228292853565E-3</v>
      </c>
      <c r="O13" t="str">
        <f>IF(K13&lt;0,"Increased non users", "Decreased in non users")</f>
        <v>Decreased in non users</v>
      </c>
    </row>
    <row r="14" spans="1:15" x14ac:dyDescent="0.35">
      <c r="A14" s="15" t="s">
        <v>183</v>
      </c>
      <c r="B14" s="8">
        <v>69</v>
      </c>
      <c r="C14" s="8">
        <v>35</v>
      </c>
      <c r="D14" s="2">
        <v>1.1108219962498099E-2</v>
      </c>
      <c r="E14" s="2">
        <v>1.05521177710656E-2</v>
      </c>
      <c r="F14" s="2">
        <v>0.35524444373200498</v>
      </c>
      <c r="G14" s="2">
        <v>0.21284777290308801</v>
      </c>
      <c r="H14" s="2">
        <v>0.59729456936967096</v>
      </c>
      <c r="I14" s="2">
        <v>6.6082002619420097E-5</v>
      </c>
      <c r="J14" s="2">
        <v>4.4274941755011498E-3</v>
      </c>
      <c r="K14" s="2">
        <v>1.3679167137889101</v>
      </c>
      <c r="L14" s="2">
        <v>0.33046851817225698</v>
      </c>
      <c r="M14" s="4">
        <v>3.48328666930353E-5</v>
      </c>
      <c r="N14" s="4">
        <v>2.3338020684333699E-3</v>
      </c>
      <c r="O14" t="str">
        <f>IF(K14&lt;0,"Increased non users", "Decreased in non users")</f>
        <v>Decreased in non users</v>
      </c>
    </row>
    <row r="15" spans="1:15" x14ac:dyDescent="0.35">
      <c r="A15" s="15" t="s">
        <v>193</v>
      </c>
      <c r="B15" s="8">
        <v>279</v>
      </c>
      <c r="C15" s="8">
        <v>76</v>
      </c>
      <c r="D15" s="2">
        <v>1.01937928475281</v>
      </c>
      <c r="E15" s="2">
        <v>0.47687904989003599</v>
      </c>
      <c r="F15" s="2">
        <v>0.57888437848234298</v>
      </c>
      <c r="G15" s="2">
        <v>0.33191191280784099</v>
      </c>
      <c r="H15" s="2">
        <v>0.97942933527367704</v>
      </c>
      <c r="I15" s="2">
        <v>4.1927497288421003E-2</v>
      </c>
      <c r="J15" s="2">
        <v>0.20330235023389601</v>
      </c>
      <c r="K15" s="2">
        <v>1.18990333389638</v>
      </c>
      <c r="L15" s="2">
        <v>0.30016127839617301</v>
      </c>
      <c r="M15" s="4">
        <v>7.3638386094421207E-5</v>
      </c>
      <c r="N15" s="4">
        <v>3.7003289012446602E-3</v>
      </c>
      <c r="O15" t="str">
        <f>IF(K15&lt;0,"Increased non users", "Decreased in non users")</f>
        <v>Decreased in non users</v>
      </c>
    </row>
    <row r="16" spans="1:15" x14ac:dyDescent="0.35">
      <c r="A16" s="15" t="s">
        <v>189</v>
      </c>
      <c r="B16" s="8">
        <v>89</v>
      </c>
      <c r="C16" s="8">
        <v>33</v>
      </c>
      <c r="D16" s="2">
        <v>1.48174923827206E-2</v>
      </c>
      <c r="E16" s="2">
        <v>7.3754762864909097E-3</v>
      </c>
      <c r="F16" s="2">
        <v>0.53045991378803403</v>
      </c>
      <c r="G16" s="2">
        <v>0.321048094669871</v>
      </c>
      <c r="H16" s="2">
        <v>0.88665068800161695</v>
      </c>
      <c r="I16" s="2">
        <v>1.1798879952642999E-2</v>
      </c>
      <c r="J16" s="2">
        <v>0.117814219186981</v>
      </c>
      <c r="K16" s="2">
        <v>1.1277373023343</v>
      </c>
      <c r="L16" s="2">
        <v>0.306182980357325</v>
      </c>
      <c r="M16" s="4">
        <v>2.3031206074031199E-4</v>
      </c>
      <c r="N16" s="4">
        <v>7.9104495549257008E-3</v>
      </c>
      <c r="O16" t="str">
        <f>IF(K16&lt;0,"Increased non users", "Decreased in non users")</f>
        <v>Decreased in non users</v>
      </c>
    </row>
    <row r="17" spans="1:15" x14ac:dyDescent="0.35">
      <c r="A17" s="15" t="s">
        <v>195</v>
      </c>
      <c r="B17" s="8">
        <v>99</v>
      </c>
      <c r="C17" s="8">
        <v>45</v>
      </c>
      <c r="D17" s="2">
        <v>2.3369778098135702E-2</v>
      </c>
      <c r="E17" s="2">
        <v>1.9889690157382199E-2</v>
      </c>
      <c r="F17" s="2">
        <v>0.36520701810367301</v>
      </c>
      <c r="G17" s="2">
        <v>0.22584541592940899</v>
      </c>
      <c r="H17" s="2">
        <v>0.59135104330778399</v>
      </c>
      <c r="I17" s="2">
        <v>1.8260976198043399E-5</v>
      </c>
      <c r="J17" s="2">
        <v>3.67045621580672E-3</v>
      </c>
      <c r="K17" s="2">
        <v>1.16849526983523</v>
      </c>
      <c r="L17" s="2">
        <v>0.31779801257478901</v>
      </c>
      <c r="M17" s="4">
        <v>2.3613282253509601E-4</v>
      </c>
      <c r="N17" s="4">
        <v>7.9104495549257008E-3</v>
      </c>
      <c r="O17" t="str">
        <f>IF(K17&lt;0,"Increased non users", "Decreased in non users")</f>
        <v>Decreased in non users</v>
      </c>
    </row>
    <row r="18" spans="1:15" x14ac:dyDescent="0.35">
      <c r="A18" s="15" t="s">
        <v>176</v>
      </c>
      <c r="B18" s="8">
        <v>407</v>
      </c>
      <c r="C18" s="8">
        <v>94</v>
      </c>
      <c r="D18" s="2">
        <v>2.6488066173350502</v>
      </c>
      <c r="E18" s="2">
        <v>0.95020360161096296</v>
      </c>
      <c r="F18" s="2">
        <v>1.2022726139755</v>
      </c>
      <c r="G18" s="2">
        <v>0.340200572790753</v>
      </c>
      <c r="H18" s="2">
        <v>3.4726177338526298</v>
      </c>
      <c r="I18" s="2">
        <v>0.78457976114237604</v>
      </c>
      <c r="J18" s="2">
        <v>0.97166903130082705</v>
      </c>
      <c r="K18" s="2">
        <v>0.82479114015500898</v>
      </c>
      <c r="L18" s="2">
        <v>0.23114012423622299</v>
      </c>
      <c r="M18" s="4">
        <v>3.5922291176127002E-4</v>
      </c>
      <c r="N18" s="4">
        <v>1.0314829323430801E-2</v>
      </c>
      <c r="O18" t="str">
        <f>IF(K18&lt;0,"Increased non users", "Decreased in non users")</f>
        <v>Decreased in non users</v>
      </c>
    </row>
    <row r="19" spans="1:15" x14ac:dyDescent="0.35">
      <c r="A19" s="15" t="s">
        <v>171</v>
      </c>
      <c r="B19" s="8">
        <v>259</v>
      </c>
      <c r="C19" s="8">
        <v>69</v>
      </c>
      <c r="D19" s="2">
        <v>0.88365505875241901</v>
      </c>
      <c r="E19" s="2">
        <v>0.37091430655875202</v>
      </c>
      <c r="F19" s="2">
        <v>0.67885413772249104</v>
      </c>
      <c r="G19" s="2">
        <v>0.40828251153565198</v>
      </c>
      <c r="H19" s="2">
        <v>1.1084357776366101</v>
      </c>
      <c r="I19" s="2">
        <v>0.10819604006886401</v>
      </c>
      <c r="J19" s="2">
        <v>0.32629959251330198</v>
      </c>
      <c r="K19" s="2">
        <v>1.03213452129386</v>
      </c>
      <c r="L19" s="2">
        <v>0.31559165457173799</v>
      </c>
      <c r="M19" s="4">
        <v>1.07367146457893E-3</v>
      </c>
      <c r="N19" s="4">
        <v>2.4454423059640198E-2</v>
      </c>
      <c r="O19" t="str">
        <f>IF(K19&lt;0,"Increased non users", "Decreased in non users")</f>
        <v>Decreased in non users</v>
      </c>
    </row>
    <row r="20" spans="1:15" x14ac:dyDescent="0.35">
      <c r="A20" s="15" t="s">
        <v>328</v>
      </c>
      <c r="B20" s="8">
        <v>41</v>
      </c>
      <c r="C20" s="8">
        <v>24</v>
      </c>
      <c r="D20" s="2">
        <v>2.0325786614531199E-2</v>
      </c>
      <c r="E20" s="2">
        <v>4.2018200125435697E-3</v>
      </c>
      <c r="F20" s="2">
        <v>0.33454205090908601</v>
      </c>
      <c r="G20" s="2">
        <v>0.18468975135742399</v>
      </c>
      <c r="H20" s="2">
        <v>0.61501720671802496</v>
      </c>
      <c r="I20" s="2">
        <v>2.6556134719280802E-4</v>
      </c>
      <c r="J20" s="2">
        <v>1.33444576964386E-2</v>
      </c>
      <c r="K20" s="2">
        <v>1.4282911157203699</v>
      </c>
      <c r="L20" s="2">
        <v>0.43746672318104401</v>
      </c>
      <c r="M20" s="4">
        <v>1.0949741668495601E-3</v>
      </c>
      <c r="N20" s="4">
        <v>2.4454423059640198E-2</v>
      </c>
      <c r="O20" t="str">
        <f>IF(K20&lt;0,"Increased non users", "Decreased in non users")</f>
        <v>Decreased in non users</v>
      </c>
    </row>
    <row r="21" spans="1:15" x14ac:dyDescent="0.35">
      <c r="A21" s="15" t="s">
        <v>166</v>
      </c>
      <c r="B21" s="8">
        <v>112</v>
      </c>
      <c r="C21" s="8">
        <v>29</v>
      </c>
      <c r="D21" s="2">
        <v>2.16274730828784E-2</v>
      </c>
      <c r="E21" s="2">
        <v>1.95486117810258E-2</v>
      </c>
      <c r="F21" s="2">
        <v>0.86397991795336304</v>
      </c>
      <c r="G21" s="2">
        <v>0.52161004280206502</v>
      </c>
      <c r="H21" s="2">
        <v>1.45710795395392</v>
      </c>
      <c r="I21" s="2">
        <v>0.61481169266493496</v>
      </c>
      <c r="J21" s="2">
        <v>0.91538629796779303</v>
      </c>
      <c r="K21" s="2">
        <v>1.06587648046007</v>
      </c>
      <c r="L21" s="2">
        <v>0.34661052358508299</v>
      </c>
      <c r="M21" s="4">
        <v>2.1040255297906101E-3</v>
      </c>
      <c r="N21" s="4">
        <v>4.2290913148791298E-2</v>
      </c>
      <c r="O21" t="str">
        <f>IF(K21&lt;0,"Increased non users", "Decreased in non users")</f>
        <v>Decreased in non users</v>
      </c>
    </row>
  </sheetData>
  <sortState xmlns:xlrd2="http://schemas.microsoft.com/office/spreadsheetml/2017/richdata2" ref="A12:O21">
    <sortCondition ref="N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S.Table 1</vt:lpstr>
      <vt:lpstr>S.Table 2</vt:lpstr>
      <vt:lpstr>S.Table 3</vt:lpstr>
      <vt:lpstr>S.Table 4</vt:lpstr>
      <vt:lpstr>S.Table 5</vt:lpstr>
      <vt:lpstr>S.Table 6</vt:lpstr>
      <vt:lpstr>S.Table 7</vt:lpstr>
      <vt:lpstr>S.Table 8</vt:lpstr>
      <vt:lpstr>S.Table 9</vt:lpstr>
      <vt:lpstr>S.Table 10</vt:lpstr>
      <vt:lpstr>S.Table 11</vt:lpstr>
      <vt:lpstr>S.Table 12</vt:lpstr>
      <vt:lpstr>S.Table 13</vt:lpstr>
      <vt:lpstr>S.Table 14</vt:lpstr>
      <vt:lpstr>S.Table 15</vt:lpstr>
      <vt:lpstr>S.Table 16</vt:lpstr>
      <vt:lpstr>S.Table 17</vt:lpstr>
      <vt:lpstr>S.Table 18</vt:lpstr>
      <vt:lpstr>S.Table 19</vt:lpstr>
      <vt:lpstr>S.Table 20</vt:lpstr>
      <vt:lpstr>S.Table 21</vt:lpstr>
      <vt:lpstr>S.Table 22</vt:lpstr>
      <vt:lpstr>S.Table 23</vt:lpstr>
      <vt:lpstr>S.Table 24</vt:lpstr>
      <vt:lpstr>S.Table 25</vt:lpstr>
      <vt:lpstr>S.Table 26</vt:lpstr>
    </vt:vector>
  </TitlesOfParts>
  <Company>University College Cork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Bioinfo</dc:creator>
  <cp:lastModifiedBy>Julia Eckenberger</cp:lastModifiedBy>
  <dcterms:created xsi:type="dcterms:W3CDTF">2019-12-10T10:48:26Z</dcterms:created>
  <dcterms:modified xsi:type="dcterms:W3CDTF">2020-04-14T10:44:37Z</dcterms:modified>
</cp:coreProperties>
</file>