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cireland-my.sharepoint.com/personal/f_markos_ucc_ie/Documents/Desktop/PLoS paper/"/>
    </mc:Choice>
  </mc:AlternateContent>
  <xr:revisionPtr revIDLastSave="105" documentId="8_{BBD7FBB8-5916-42D5-9E27-40B18DA01B77}" xr6:coauthVersionLast="47" xr6:coauthVersionMax="47" xr10:uidLastSave="{F4E3A1CF-0B29-4EA9-89A4-91C65F10DDD2}"/>
  <bookViews>
    <workbookView xWindow="-120" yWindow="-120" windowWidth="29040" windowHeight="15720" activeTab="3" xr2:uid="{9163A1B2-3EDF-4E47-AA0F-5AC6F18BE6B6}"/>
  </bookViews>
  <sheets>
    <sheet name="left atrial pressure data" sheetId="1" r:id="rId1"/>
    <sheet name="NMU data" sheetId="2" r:id="rId2"/>
    <sheet name="urine flow data" sheetId="3" r:id="rId3"/>
    <sheet name="urine &amp; blood creatinine data" sheetId="5" r:id="rId4"/>
    <sheet name="power analysis  " sheetId="4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3" l="1"/>
  <c r="K16" i="3"/>
  <c r="J16" i="3"/>
  <c r="I16" i="3"/>
  <c r="H16" i="3"/>
  <c r="G16" i="3"/>
  <c r="F16" i="3"/>
  <c r="E16" i="3"/>
  <c r="D16" i="3"/>
  <c r="C16" i="3"/>
  <c r="B16" i="3"/>
  <c r="L14" i="3"/>
  <c r="L15" i="3"/>
  <c r="K14" i="3"/>
  <c r="K15" i="3"/>
  <c r="J14" i="3"/>
  <c r="J15" i="3"/>
  <c r="I14" i="3"/>
  <c r="I15" i="3"/>
  <c r="H14" i="3"/>
  <c r="H15" i="3"/>
  <c r="G14" i="3"/>
  <c r="G15" i="3"/>
  <c r="F14" i="3"/>
  <c r="F15" i="3"/>
  <c r="E14" i="3"/>
  <c r="E15" i="3"/>
  <c r="D14" i="3"/>
  <c r="D15" i="3"/>
  <c r="C14" i="3"/>
  <c r="C15" i="3"/>
  <c r="B14" i="3"/>
  <c r="B15" i="3"/>
  <c r="L13" i="3"/>
  <c r="K13" i="3"/>
  <c r="J13" i="3"/>
  <c r="I13" i="3"/>
  <c r="H13" i="3"/>
  <c r="G13" i="3"/>
  <c r="F13" i="3"/>
  <c r="E13" i="3"/>
  <c r="D13" i="3"/>
  <c r="C13" i="3"/>
  <c r="B13" i="3"/>
  <c r="M16" i="2"/>
  <c r="L16" i="2"/>
  <c r="K16" i="2"/>
  <c r="J16" i="2"/>
  <c r="I16" i="2"/>
  <c r="H16" i="2"/>
  <c r="G16" i="2"/>
  <c r="F16" i="2"/>
  <c r="E16" i="2"/>
  <c r="D16" i="2"/>
  <c r="C16" i="2"/>
  <c r="B16" i="2"/>
  <c r="M14" i="2"/>
  <c r="M15" i="2"/>
  <c r="L14" i="2"/>
  <c r="L15" i="2"/>
  <c r="K14" i="2"/>
  <c r="K15" i="2"/>
  <c r="J14" i="2"/>
  <c r="J15" i="2"/>
  <c r="I14" i="2"/>
  <c r="I15" i="2"/>
  <c r="H14" i="2"/>
  <c r="H15" i="2"/>
  <c r="G14" i="2"/>
  <c r="G15" i="2"/>
  <c r="F14" i="2"/>
  <c r="F15" i="2"/>
  <c r="E14" i="2"/>
  <c r="E15" i="2"/>
  <c r="D14" i="2"/>
  <c r="D15" i="2"/>
  <c r="C14" i="2"/>
  <c r="C15" i="2"/>
  <c r="B14" i="2"/>
  <c r="B15" i="2"/>
  <c r="M13" i="2"/>
  <c r="L13" i="2"/>
  <c r="K13" i="2"/>
  <c r="J13" i="2"/>
  <c r="I13" i="2"/>
  <c r="H13" i="2"/>
  <c r="G13" i="2"/>
  <c r="F13" i="2"/>
  <c r="E13" i="2"/>
  <c r="D13" i="2"/>
  <c r="C13" i="2"/>
  <c r="B13" i="2"/>
  <c r="M14" i="1"/>
  <c r="L14" i="1"/>
  <c r="K14" i="1"/>
  <c r="J14" i="1"/>
  <c r="I14" i="1"/>
  <c r="H14" i="1"/>
  <c r="G14" i="1"/>
  <c r="F14" i="1"/>
  <c r="E14" i="1"/>
  <c r="D14" i="1"/>
  <c r="C14" i="1"/>
  <c r="M12" i="1"/>
  <c r="M13" i="1"/>
  <c r="L12" i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C12" i="1"/>
  <c r="C13" i="1"/>
  <c r="M11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<sst xmlns="http://schemas.openxmlformats.org/spreadsheetml/2006/main" count="113" uniqueCount="64">
  <si>
    <t>mean atrial pressure</t>
  </si>
  <si>
    <t>control</t>
  </si>
  <si>
    <t>distend + 10 min</t>
  </si>
  <si>
    <t xml:space="preserve">distend + 20min </t>
  </si>
  <si>
    <t xml:space="preserve">distend + 30min </t>
  </si>
  <si>
    <t xml:space="preserve">deflate +10min </t>
  </si>
  <si>
    <t>deflate +20min</t>
  </si>
  <si>
    <t xml:space="preserve">deflate + 30min </t>
  </si>
  <si>
    <t xml:space="preserve">distend +10min </t>
  </si>
  <si>
    <t>pig 10-22</t>
  </si>
  <si>
    <t>pig 11-22</t>
  </si>
  <si>
    <t>pig 4-22</t>
  </si>
  <si>
    <t>pig 5-21</t>
  </si>
  <si>
    <t>Pig 7/23</t>
  </si>
  <si>
    <t>Pig 6/23</t>
  </si>
  <si>
    <t>Pig 5/23</t>
  </si>
  <si>
    <t>Pig 3/22</t>
  </si>
  <si>
    <t>mean</t>
  </si>
  <si>
    <t>sd</t>
  </si>
  <si>
    <t>sem</t>
  </si>
  <si>
    <t>n</t>
  </si>
  <si>
    <t>P</t>
  </si>
  <si>
    <t>&lt;.001</t>
  </si>
  <si>
    <t>NMU ng/ml</t>
  </si>
  <si>
    <t>ch open</t>
  </si>
  <si>
    <t>inf +10</t>
  </si>
  <si>
    <t>inf +20</t>
  </si>
  <si>
    <t>inf +30</t>
  </si>
  <si>
    <t>def +10 </t>
  </si>
  <si>
    <t>def +20</t>
  </si>
  <si>
    <t>def +30</t>
  </si>
  <si>
    <t>vagi cut</t>
  </si>
  <si>
    <t>infl vagi cut +10</t>
  </si>
  <si>
    <t>inflate vagi cut +20</t>
  </si>
  <si>
    <t>inflate vagi cut +30</t>
  </si>
  <si>
    <t xml:space="preserve">def +10 </t>
  </si>
  <si>
    <t>pig 5/21</t>
  </si>
  <si>
    <t>Pig 4/22</t>
  </si>
  <si>
    <t>Pig 10/22</t>
  </si>
  <si>
    <t>Pig 11/22</t>
  </si>
  <si>
    <t>urine flow</t>
  </si>
  <si>
    <t>infl vagi         cut +10</t>
  </si>
  <si>
    <t>pig 10/22</t>
  </si>
  <si>
    <t>F tests - ANOVA: Repeated measures, within factors</t>
  </si>
  <si>
    <t>Analysis: A priori: Compute required sample size</t>
  </si>
  <si>
    <t>Input: Effect size f = 0.5</t>
  </si>
  <si>
    <t>α err prob = 0.05</t>
  </si>
  <si>
    <t>Power (1-β err prob) = 0.9</t>
  </si>
  <si>
    <t>Number of groups = 1</t>
  </si>
  <si>
    <t>Number of measurements = 4</t>
  </si>
  <si>
    <t>Corr among rep measures = 0.5</t>
  </si>
  <si>
    <t>Nonsphericity correction ε= 1</t>
  </si>
  <si>
    <t>Output: Noncentrality parameter λ = 18.0000000</t>
  </si>
  <si>
    <t>Critical F = 3.0087866</t>
  </si>
  <si>
    <t>Numerator df = 3.0000000</t>
  </si>
  <si>
    <t>Denominator df = 24.0000000</t>
  </si>
  <si>
    <t>Total sample size = 9</t>
  </si>
  <si>
    <t>Actual power = 0.9216400</t>
  </si>
  <si>
    <t>chest open</t>
  </si>
  <si>
    <t>inflate +30 min</t>
  </si>
  <si>
    <t>deflate +10 min</t>
  </si>
  <si>
    <t>blood</t>
  </si>
  <si>
    <t xml:space="preserve">urine </t>
  </si>
  <si>
    <t>Creatinine mg/dL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</si>
</sst>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71BC-BB65-40E9-85EA-0429870F25B3}">
  <dimension ref="A1:M15"/>
  <sheetViews>
    <sheetView workbookViewId="0">
      <selection sqref="A1:M15"/>
    </sheetView>
  </sheetViews>
  <sheetFormatPr defaultRowHeight="15" x14ac:dyDescent="0.25"/>
  <sheetData>
    <row r="1" spans="1:13" x14ac:dyDescent="0.2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</v>
      </c>
      <c r="L1" t="s">
        <v>4</v>
      </c>
      <c r="M1" t="s">
        <v>5</v>
      </c>
    </row>
    <row r="2" spans="1:13" x14ac:dyDescent="0.25">
      <c r="A2" t="s">
        <v>9</v>
      </c>
      <c r="C2" s="1">
        <v>7.9992999999999999</v>
      </c>
      <c r="D2" s="1">
        <v>19.824200000000001</v>
      </c>
      <c r="E2" s="1">
        <v>26.157900000000001</v>
      </c>
      <c r="F2" s="1">
        <v>16.9041</v>
      </c>
      <c r="G2" s="1">
        <v>8.7885000000000009</v>
      </c>
      <c r="H2" s="1">
        <v>11.6358</v>
      </c>
      <c r="I2" s="1">
        <v>2.0121000000000002</v>
      </c>
      <c r="J2" s="1">
        <v>8.7279999999999998</v>
      </c>
      <c r="K2" s="1">
        <v>11.7721</v>
      </c>
      <c r="L2" s="1">
        <v>12.101699999999999</v>
      </c>
      <c r="M2" s="1">
        <v>4.2842000000000002</v>
      </c>
    </row>
    <row r="3" spans="1:13" x14ac:dyDescent="0.25">
      <c r="A3" t="s">
        <v>10</v>
      </c>
      <c r="C3">
        <v>5.6843000000000004</v>
      </c>
      <c r="D3">
        <v>14.494999999999999</v>
      </c>
      <c r="E3">
        <v>11.766299999999999</v>
      </c>
      <c r="F3">
        <v>13.420299999999999</v>
      </c>
      <c r="G3">
        <v>6.5730000000000004</v>
      </c>
      <c r="H3">
        <v>6.2487000000000004</v>
      </c>
      <c r="I3">
        <v>8.0167999999999999</v>
      </c>
      <c r="J3">
        <v>11.5932</v>
      </c>
      <c r="K3">
        <v>14.2163</v>
      </c>
      <c r="L3">
        <v>16.936199999999999</v>
      </c>
      <c r="M3">
        <v>16.513999999999999</v>
      </c>
    </row>
    <row r="4" spans="1:13" x14ac:dyDescent="0.25">
      <c r="A4" t="s">
        <v>11</v>
      </c>
      <c r="C4" s="2">
        <v>9.2475000000000005</v>
      </c>
      <c r="D4" s="2">
        <v>23.359000000000002</v>
      </c>
      <c r="E4" s="2">
        <v>21.6252</v>
      </c>
      <c r="F4" s="2">
        <v>23.277999999999999</v>
      </c>
      <c r="G4" s="2">
        <v>9.2504000000000008</v>
      </c>
      <c r="H4" s="2">
        <v>9.7783999999999995</v>
      </c>
      <c r="I4" s="2">
        <v>6.6323999999999996</v>
      </c>
      <c r="J4" s="1">
        <v>16.4465</v>
      </c>
      <c r="K4" s="1">
        <v>12.668900000000001</v>
      </c>
      <c r="L4" s="1">
        <v>9.6607000000000003</v>
      </c>
      <c r="M4" s="1">
        <v>3.1768999999999998</v>
      </c>
    </row>
    <row r="5" spans="1:13" x14ac:dyDescent="0.25">
      <c r="A5" t="s">
        <v>12</v>
      </c>
      <c r="C5" s="1">
        <v>1.5205</v>
      </c>
      <c r="D5" s="1">
        <v>9.4031000000000002</v>
      </c>
      <c r="E5" s="1">
        <v>10.263199999999999</v>
      </c>
      <c r="F5" s="1">
        <v>9.2576999999999998</v>
      </c>
      <c r="G5" s="1">
        <v>0.88539999999999996</v>
      </c>
      <c r="H5" s="1">
        <v>2.4769999999999999</v>
      </c>
      <c r="I5" s="1">
        <v>2.7281</v>
      </c>
      <c r="J5" s="1">
        <v>13.376899999999999</v>
      </c>
      <c r="K5" s="1">
        <v>12.8757</v>
      </c>
      <c r="L5" s="1">
        <v>12.998699999999999</v>
      </c>
      <c r="M5" s="1">
        <v>2.9171999999999998</v>
      </c>
    </row>
    <row r="6" spans="1:13" x14ac:dyDescent="0.25">
      <c r="A6" t="s">
        <v>13</v>
      </c>
      <c r="C6" s="1">
        <v>6.9036</v>
      </c>
      <c r="D6" s="1">
        <v>14.1305</v>
      </c>
      <c r="E6" s="1">
        <v>16.3291</v>
      </c>
      <c r="F6" s="1">
        <v>9.9402000000000008</v>
      </c>
      <c r="G6" s="1">
        <v>1.6807000000000001</v>
      </c>
      <c r="H6" s="1">
        <v>1.1525000000000001</v>
      </c>
      <c r="I6" s="1">
        <v>0.50739999999999996</v>
      </c>
      <c r="J6" s="1">
        <v>15.7575</v>
      </c>
      <c r="K6" s="1">
        <v>11.312799999999999</v>
      </c>
      <c r="L6" s="1">
        <v>11.921200000000001</v>
      </c>
      <c r="M6" s="1">
        <v>6.8802000000000003</v>
      </c>
    </row>
    <row r="7" spans="1:13" x14ac:dyDescent="0.25">
      <c r="A7" t="s">
        <v>14</v>
      </c>
      <c r="C7" s="1">
        <v>2.9367999999999999</v>
      </c>
      <c r="D7" s="1">
        <v>11.78</v>
      </c>
      <c r="E7" s="1">
        <v>8.4954000000000001</v>
      </c>
      <c r="F7" s="1">
        <v>9.5228000000000002</v>
      </c>
      <c r="G7" s="1">
        <v>5.4555999999999996</v>
      </c>
      <c r="H7" s="1">
        <v>3.5510000000000002</v>
      </c>
      <c r="I7" s="1">
        <v>2.6901000000000002</v>
      </c>
      <c r="J7" s="1">
        <v>19.037199999999999</v>
      </c>
      <c r="K7" s="1">
        <v>19.833300000000001</v>
      </c>
      <c r="L7" s="1">
        <v>19.203700000000001</v>
      </c>
      <c r="M7" s="1">
        <v>2.7652000000000001</v>
      </c>
    </row>
    <row r="8" spans="1:13" x14ac:dyDescent="0.25">
      <c r="A8" t="s">
        <v>15</v>
      </c>
      <c r="C8" s="1">
        <v>5.2492000000000001</v>
      </c>
      <c r="D8" s="1">
        <v>15.034599999999999</v>
      </c>
      <c r="E8" s="1">
        <v>16.086200000000002</v>
      </c>
      <c r="F8" s="1">
        <v>15.572699999999999</v>
      </c>
      <c r="G8" s="1">
        <v>8.0530000000000008</v>
      </c>
      <c r="H8" s="1">
        <v>6.9275000000000002</v>
      </c>
      <c r="I8" s="1">
        <v>7.8132000000000001</v>
      </c>
      <c r="J8" s="1">
        <v>18.209299999999999</v>
      </c>
      <c r="K8" s="1">
        <v>18.276499999999999</v>
      </c>
      <c r="L8" s="1">
        <v>18.1661</v>
      </c>
      <c r="M8" s="1">
        <v>6.0547000000000004</v>
      </c>
    </row>
    <row r="9" spans="1:13" x14ac:dyDescent="0.25">
      <c r="A9" t="s">
        <v>16</v>
      </c>
      <c r="C9" s="3">
        <v>6.9783999999999997</v>
      </c>
      <c r="D9" s="3">
        <v>12.5741</v>
      </c>
      <c r="E9" s="3">
        <v>13.543900000000001</v>
      </c>
      <c r="F9" s="3">
        <v>15.747400000000001</v>
      </c>
      <c r="G9" s="3">
        <v>9.2087000000000003</v>
      </c>
      <c r="H9" s="3">
        <v>9.7635000000000005</v>
      </c>
      <c r="I9" s="3">
        <v>11.254300000000001</v>
      </c>
      <c r="J9" s="3">
        <v>21.100300000000001</v>
      </c>
      <c r="K9" s="3">
        <v>21.949100000000001</v>
      </c>
      <c r="L9" s="3">
        <v>20.427600000000002</v>
      </c>
      <c r="M9" s="1">
        <v>6.1727999999999996</v>
      </c>
    </row>
    <row r="11" spans="1:13" x14ac:dyDescent="0.25">
      <c r="A11" t="s">
        <v>17</v>
      </c>
      <c r="C11" s="3">
        <f t="shared" ref="C11:M11" si="0">AVERAGE(C2:C9)</f>
        <v>5.8149500000000005</v>
      </c>
      <c r="D11" s="3">
        <f t="shared" si="0"/>
        <v>15.0750625</v>
      </c>
      <c r="E11" s="3">
        <f t="shared" si="0"/>
        <v>15.5334</v>
      </c>
      <c r="F11" s="3">
        <f t="shared" si="0"/>
        <v>14.205399999999999</v>
      </c>
      <c r="G11" s="3">
        <f t="shared" si="0"/>
        <v>6.2369124999999999</v>
      </c>
      <c r="H11" s="3">
        <f t="shared" si="0"/>
        <v>6.4418000000000006</v>
      </c>
      <c r="I11" s="3">
        <f t="shared" si="0"/>
        <v>5.2068000000000003</v>
      </c>
      <c r="J11" s="3">
        <f t="shared" si="0"/>
        <v>15.531112499999999</v>
      </c>
      <c r="K11" s="3">
        <f t="shared" si="0"/>
        <v>15.363087500000001</v>
      </c>
      <c r="L11" s="3">
        <f t="shared" si="0"/>
        <v>15.176987499999999</v>
      </c>
      <c r="M11" s="3">
        <f t="shared" si="0"/>
        <v>6.09565</v>
      </c>
    </row>
    <row r="12" spans="1:13" x14ac:dyDescent="0.25">
      <c r="A12" t="s">
        <v>18</v>
      </c>
      <c r="C12" s="3">
        <f>STDEV(C2:C9)</f>
        <v>2.5678159107359244</v>
      </c>
      <c r="D12" s="3">
        <f>STDEV(D2:D9)</f>
        <v>4.4990736258978954</v>
      </c>
      <c r="E12" s="3">
        <f t="shared" ref="E12:M12" si="1">STDEV(E2:E9)</f>
        <v>5.9327945537615649</v>
      </c>
      <c r="F12" s="3">
        <f t="shared" si="1"/>
        <v>4.7668066105997173</v>
      </c>
      <c r="G12" s="3">
        <f t="shared" si="1"/>
        <v>3.3347212958881594</v>
      </c>
      <c r="H12" s="3">
        <f t="shared" si="1"/>
        <v>3.8073327131433397</v>
      </c>
      <c r="I12" s="3">
        <f t="shared" si="1"/>
        <v>3.7428448614847571</v>
      </c>
      <c r="J12" s="3">
        <f t="shared" si="1"/>
        <v>4.1022728694634347</v>
      </c>
      <c r="K12" s="3">
        <f t="shared" si="1"/>
        <v>4.069173614397295</v>
      </c>
      <c r="L12" s="3">
        <f t="shared" si="1"/>
        <v>3.9829077140191016</v>
      </c>
      <c r="M12" s="3">
        <f t="shared" si="1"/>
        <v>4.506504168104458</v>
      </c>
    </row>
    <row r="13" spans="1:13" x14ac:dyDescent="0.25">
      <c r="A13" t="s">
        <v>19</v>
      </c>
      <c r="C13">
        <f>C12/SQRT(C14)</f>
        <v>0.90786002166004121</v>
      </c>
      <c r="D13">
        <f t="shared" ref="D13:M13" si="2">D12/SQRT(D14)</f>
        <v>1.5906627349649749</v>
      </c>
      <c r="E13">
        <f t="shared" si="2"/>
        <v>2.0975596301757098</v>
      </c>
      <c r="F13">
        <f t="shared" si="2"/>
        <v>1.6853206394799611</v>
      </c>
      <c r="G13">
        <f t="shared" si="2"/>
        <v>1.1790020208448544</v>
      </c>
      <c r="H13">
        <f t="shared" si="2"/>
        <v>1.3460953898485157</v>
      </c>
      <c r="I13">
        <f t="shared" si="2"/>
        <v>1.3232954912425479</v>
      </c>
      <c r="J13">
        <f t="shared" si="2"/>
        <v>1.4503724821375956</v>
      </c>
      <c r="K13">
        <f t="shared" si="2"/>
        <v>1.4386701282828502</v>
      </c>
      <c r="L13">
        <f t="shared" si="2"/>
        <v>1.4081705267115585</v>
      </c>
      <c r="M13">
        <f t="shared" si="2"/>
        <v>1.5932898283560515</v>
      </c>
    </row>
    <row r="14" spans="1:13" x14ac:dyDescent="0.25">
      <c r="A14" t="s">
        <v>20</v>
      </c>
      <c r="C14">
        <f t="shared" ref="C14:M14" si="3">COUNT(C2:C9)</f>
        <v>8</v>
      </c>
      <c r="D14">
        <f t="shared" si="3"/>
        <v>8</v>
      </c>
      <c r="E14">
        <f t="shared" si="3"/>
        <v>8</v>
      </c>
      <c r="F14">
        <f t="shared" si="3"/>
        <v>8</v>
      </c>
      <c r="G14">
        <f t="shared" si="3"/>
        <v>8</v>
      </c>
      <c r="H14">
        <f t="shared" si="3"/>
        <v>8</v>
      </c>
      <c r="I14">
        <f t="shared" si="3"/>
        <v>8</v>
      </c>
      <c r="J14">
        <f t="shared" si="3"/>
        <v>8</v>
      </c>
      <c r="K14">
        <f t="shared" si="3"/>
        <v>8</v>
      </c>
      <c r="L14">
        <f t="shared" si="3"/>
        <v>8</v>
      </c>
      <c r="M14">
        <f t="shared" si="3"/>
        <v>8</v>
      </c>
    </row>
    <row r="15" spans="1:13" x14ac:dyDescent="0.25">
      <c r="A15" t="s">
        <v>21</v>
      </c>
      <c r="D15" t="s">
        <v>22</v>
      </c>
      <c r="E15" t="s">
        <v>22</v>
      </c>
      <c r="F15" t="s">
        <v>22</v>
      </c>
      <c r="G15">
        <v>0.69499999999999995</v>
      </c>
      <c r="H15">
        <v>0.53400000000000003</v>
      </c>
      <c r="I15">
        <v>0.748</v>
      </c>
      <c r="J15" t="s">
        <v>22</v>
      </c>
      <c r="K15">
        <v>1E-3</v>
      </c>
      <c r="L15">
        <v>2E-3</v>
      </c>
      <c r="M15">
        <v>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20C2-AF7A-4180-8A08-BC562D31F973}">
  <dimension ref="A1:M17"/>
  <sheetViews>
    <sheetView workbookViewId="0">
      <selection activeCell="F35" sqref="F35"/>
    </sheetView>
  </sheetViews>
  <sheetFormatPr defaultRowHeight="15" x14ac:dyDescent="0.25"/>
  <sheetData>
    <row r="1" spans="1:13" x14ac:dyDescent="0.25">
      <c r="A1" s="4" t="s">
        <v>23</v>
      </c>
    </row>
    <row r="3" spans="1:13" x14ac:dyDescent="0.25"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</row>
    <row r="4" spans="1:13" x14ac:dyDescent="0.25">
      <c r="A4" t="s">
        <v>36</v>
      </c>
      <c r="B4" s="5">
        <v>1.05</v>
      </c>
      <c r="C4" s="5">
        <v>1.49</v>
      </c>
      <c r="D4" s="5">
        <v>1.47</v>
      </c>
      <c r="E4" s="5">
        <v>1.26</v>
      </c>
      <c r="F4" s="5">
        <v>1.1100000000000001</v>
      </c>
      <c r="G4" s="5">
        <v>1.25</v>
      </c>
      <c r="H4" s="5">
        <v>1.0900000000000001</v>
      </c>
      <c r="I4" s="5">
        <v>1.1200000000000001</v>
      </c>
      <c r="J4" s="5">
        <v>1.27</v>
      </c>
      <c r="K4" s="5">
        <v>1.1599999999999999</v>
      </c>
      <c r="L4" s="5">
        <v>1.24</v>
      </c>
      <c r="M4" s="5">
        <v>1.1000000000000001</v>
      </c>
    </row>
    <row r="5" spans="1:13" x14ac:dyDescent="0.25">
      <c r="A5" t="s">
        <v>16</v>
      </c>
      <c r="B5" s="5">
        <v>1.21</v>
      </c>
      <c r="C5" s="5">
        <v>1.58</v>
      </c>
      <c r="D5" s="5">
        <v>1.35</v>
      </c>
      <c r="E5" s="5">
        <v>1.17</v>
      </c>
      <c r="F5" s="5">
        <v>1.34</v>
      </c>
      <c r="G5" s="5">
        <v>1.36</v>
      </c>
      <c r="H5" s="5">
        <v>1.17</v>
      </c>
      <c r="I5" s="5">
        <v>1.32</v>
      </c>
      <c r="J5" s="5">
        <v>1.25</v>
      </c>
      <c r="K5" s="5">
        <v>1.0900000000000001</v>
      </c>
      <c r="L5" s="5">
        <v>1.1599999999999999</v>
      </c>
      <c r="M5" s="5">
        <v>1.22</v>
      </c>
    </row>
    <row r="6" spans="1:13" x14ac:dyDescent="0.25">
      <c r="A6" t="s">
        <v>37</v>
      </c>
      <c r="B6" s="6">
        <v>1.17</v>
      </c>
      <c r="C6" s="6">
        <v>1.65</v>
      </c>
      <c r="D6" s="6">
        <v>1.44</v>
      </c>
      <c r="E6" s="6">
        <v>1.45</v>
      </c>
      <c r="F6" s="6">
        <v>1.29</v>
      </c>
      <c r="G6" s="6">
        <v>1.31</v>
      </c>
      <c r="H6" s="6">
        <v>1.27</v>
      </c>
      <c r="I6" s="6">
        <v>1.35</v>
      </c>
      <c r="J6" s="6">
        <v>1.1599999999999999</v>
      </c>
      <c r="K6" s="6">
        <v>1.28</v>
      </c>
      <c r="L6" s="6">
        <v>1.1100000000000001</v>
      </c>
      <c r="M6" s="6">
        <v>1.25</v>
      </c>
    </row>
    <row r="7" spans="1:13" x14ac:dyDescent="0.25">
      <c r="A7" t="s">
        <v>38</v>
      </c>
      <c r="B7" s="7">
        <v>1.1299999999999999</v>
      </c>
      <c r="C7" s="7">
        <v>2.87</v>
      </c>
      <c r="D7" s="7">
        <v>2.04</v>
      </c>
      <c r="E7" s="7">
        <v>1.65</v>
      </c>
      <c r="F7" s="7">
        <v>1.39</v>
      </c>
      <c r="G7" s="7">
        <v>1.35</v>
      </c>
      <c r="H7" s="7">
        <v>1.28</v>
      </c>
      <c r="I7" s="7">
        <v>1.26</v>
      </c>
      <c r="J7" s="7">
        <v>1.33</v>
      </c>
      <c r="K7" s="7">
        <v>1.36</v>
      </c>
      <c r="L7" s="7">
        <v>1.22</v>
      </c>
      <c r="M7" s="7">
        <v>1.19</v>
      </c>
    </row>
    <row r="8" spans="1:13" x14ac:dyDescent="0.25">
      <c r="A8" t="s">
        <v>39</v>
      </c>
      <c r="B8" s="7">
        <v>1.21</v>
      </c>
      <c r="C8" s="7">
        <v>2.19</v>
      </c>
      <c r="D8" s="7">
        <v>1.44</v>
      </c>
      <c r="E8" s="7">
        <v>1.28</v>
      </c>
      <c r="F8" s="7">
        <v>1.0900000000000001</v>
      </c>
      <c r="G8" s="7">
        <v>1.17</v>
      </c>
      <c r="H8" s="7">
        <v>1.2</v>
      </c>
      <c r="I8" s="7">
        <v>1.25</v>
      </c>
      <c r="J8" s="7">
        <v>1.1499999999999999</v>
      </c>
      <c r="K8" s="7">
        <v>1.25</v>
      </c>
      <c r="L8" s="7">
        <v>1.0900000000000001</v>
      </c>
      <c r="M8" s="7">
        <v>1.29</v>
      </c>
    </row>
    <row r="9" spans="1:13" x14ac:dyDescent="0.25">
      <c r="A9" t="s">
        <v>15</v>
      </c>
      <c r="B9" s="7">
        <v>1.1200000000000001</v>
      </c>
      <c r="C9" s="7">
        <v>2.0299999999999998</v>
      </c>
      <c r="D9" s="7">
        <v>2.14</v>
      </c>
      <c r="E9" s="7">
        <v>1.56</v>
      </c>
      <c r="F9" s="7">
        <v>1.24</v>
      </c>
      <c r="G9" s="7">
        <v>1.28</v>
      </c>
      <c r="H9" s="7">
        <v>1.22</v>
      </c>
      <c r="I9" s="7">
        <v>1.31</v>
      </c>
      <c r="J9" s="7">
        <v>1.41</v>
      </c>
      <c r="K9" s="7">
        <v>1.28</v>
      </c>
      <c r="L9" s="7">
        <v>1.19</v>
      </c>
      <c r="M9" s="7">
        <v>1.07</v>
      </c>
    </row>
    <row r="10" spans="1:13" x14ac:dyDescent="0.25">
      <c r="A10" t="s">
        <v>14</v>
      </c>
      <c r="B10" s="7">
        <v>1.41</v>
      </c>
      <c r="C10" s="7">
        <v>2.13</v>
      </c>
      <c r="D10" s="7">
        <v>2.25</v>
      </c>
      <c r="E10" s="7">
        <v>2.02</v>
      </c>
      <c r="F10" s="7">
        <v>1.89</v>
      </c>
      <c r="G10" s="7">
        <v>1.39</v>
      </c>
      <c r="H10" s="7">
        <v>1.3</v>
      </c>
      <c r="I10" s="7">
        <v>1.27</v>
      </c>
      <c r="J10" s="7">
        <v>1.45</v>
      </c>
      <c r="K10" s="7">
        <v>1.28</v>
      </c>
      <c r="L10" s="7">
        <v>1.27</v>
      </c>
      <c r="M10" s="7">
        <v>1.17</v>
      </c>
    </row>
    <row r="11" spans="1:13" x14ac:dyDescent="0.25">
      <c r="A11" t="s">
        <v>13</v>
      </c>
      <c r="B11" s="7">
        <v>1.04</v>
      </c>
      <c r="C11" s="7">
        <v>2.76</v>
      </c>
      <c r="D11" s="7">
        <v>1.97</v>
      </c>
      <c r="E11" s="7">
        <v>1.38</v>
      </c>
      <c r="F11" s="7">
        <v>1.29</v>
      </c>
      <c r="G11" s="7">
        <v>1.32</v>
      </c>
      <c r="H11" s="7">
        <v>1.22</v>
      </c>
      <c r="I11" s="7">
        <v>1.25</v>
      </c>
      <c r="J11" s="7">
        <v>1.04</v>
      </c>
      <c r="K11" s="7">
        <v>1.33</v>
      </c>
      <c r="L11" s="7">
        <v>1.3</v>
      </c>
      <c r="M11" s="7">
        <v>1.41</v>
      </c>
    </row>
    <row r="13" spans="1:13" x14ac:dyDescent="0.25">
      <c r="A13" t="s">
        <v>17</v>
      </c>
      <c r="B13" s="7">
        <f>AVERAGE(B4:B11)</f>
        <v>1.1675</v>
      </c>
      <c r="C13" s="7">
        <f t="shared" ref="C13:M13" si="0">AVERAGE(C4:C11)</f>
        <v>2.0875000000000004</v>
      </c>
      <c r="D13" s="7">
        <f t="shared" si="0"/>
        <v>1.7625000000000002</v>
      </c>
      <c r="E13" s="7">
        <f t="shared" si="0"/>
        <v>1.4712499999999999</v>
      </c>
      <c r="F13" s="7">
        <f t="shared" si="0"/>
        <v>1.33</v>
      </c>
      <c r="G13" s="7">
        <f t="shared" si="0"/>
        <v>1.3037500000000002</v>
      </c>
      <c r="H13" s="7">
        <f t="shared" si="0"/>
        <v>1.21875</v>
      </c>
      <c r="I13" s="7">
        <f t="shared" si="0"/>
        <v>1.2662500000000001</v>
      </c>
      <c r="J13" s="7">
        <f t="shared" si="0"/>
        <v>1.2574999999999998</v>
      </c>
      <c r="K13" s="7">
        <f t="shared" si="0"/>
        <v>1.2537500000000001</v>
      </c>
      <c r="L13" s="7">
        <f t="shared" si="0"/>
        <v>1.1975</v>
      </c>
      <c r="M13" s="7">
        <f t="shared" si="0"/>
        <v>1.2124999999999999</v>
      </c>
    </row>
    <row r="14" spans="1:13" x14ac:dyDescent="0.25">
      <c r="A14" t="s">
        <v>18</v>
      </c>
      <c r="B14" s="7">
        <f>STDEV(B4:B11)</f>
        <v>0.11719946367502829</v>
      </c>
      <c r="C14" s="7">
        <f t="shared" ref="C14:M14" si="1">STDEV(C4:C11)</f>
        <v>0.519085734729821</v>
      </c>
      <c r="D14" s="7">
        <f t="shared" si="1"/>
        <v>0.37108913061034599</v>
      </c>
      <c r="E14" s="7">
        <f t="shared" si="1"/>
        <v>0.27299594450153658</v>
      </c>
      <c r="F14" s="7">
        <f t="shared" si="1"/>
        <v>0.2491700509405459</v>
      </c>
      <c r="G14" s="7">
        <f t="shared" si="1"/>
        <v>7.0089228844380957E-2</v>
      </c>
      <c r="H14" s="7">
        <f t="shared" si="1"/>
        <v>6.791538853603063E-2</v>
      </c>
      <c r="I14" s="7">
        <f t="shared" si="1"/>
        <v>6.9475072610870395E-2</v>
      </c>
      <c r="J14" s="7">
        <f t="shared" si="1"/>
        <v>0.1384351317920634</v>
      </c>
      <c r="K14" s="7">
        <f t="shared" si="1"/>
        <v>8.8469122942898659E-2</v>
      </c>
      <c r="L14" s="7">
        <f t="shared" si="1"/>
        <v>7.4402380914284472E-2</v>
      </c>
      <c r="M14" s="7">
        <f t="shared" si="1"/>
        <v>0.10806743926165466</v>
      </c>
    </row>
    <row r="15" spans="1:13" x14ac:dyDescent="0.25">
      <c r="A15" t="s">
        <v>19</v>
      </c>
      <c r="B15" s="7">
        <f>B14/SQRT(B16)</f>
        <v>4.1436267758019472E-2</v>
      </c>
      <c r="C15" s="7">
        <f t="shared" ref="C15:M15" si="2">C14/SQRT(C16)</f>
        <v>0.18352452152232887</v>
      </c>
      <c r="D15" s="7">
        <f t="shared" si="2"/>
        <v>0.13119982033959804</v>
      </c>
      <c r="E15" s="7">
        <f t="shared" si="2"/>
        <v>9.6518641796731447E-2</v>
      </c>
      <c r="F15" s="7">
        <f t="shared" si="2"/>
        <v>8.8094916344328741E-2</v>
      </c>
      <c r="G15" s="7">
        <f t="shared" si="2"/>
        <v>2.4780284501998769E-2</v>
      </c>
      <c r="H15" s="7">
        <f t="shared" si="2"/>
        <v>2.4011715890373184E-2</v>
      </c>
      <c r="I15" s="7">
        <f t="shared" si="2"/>
        <v>2.4563147483287116E-2</v>
      </c>
      <c r="J15" s="7">
        <f t="shared" si="2"/>
        <v>4.894421022231072E-2</v>
      </c>
      <c r="K15" s="7">
        <f t="shared" si="2"/>
        <v>3.1278558379275005E-2</v>
      </c>
      <c r="L15" s="7">
        <f t="shared" si="2"/>
        <v>2.6305214040457554E-2</v>
      </c>
      <c r="M15" s="7">
        <f t="shared" si="2"/>
        <v>3.8207609563690674E-2</v>
      </c>
    </row>
    <row r="16" spans="1:13" x14ac:dyDescent="0.25">
      <c r="A16" t="s">
        <v>20</v>
      </c>
      <c r="B16" s="6">
        <f>COUNT(B4:B11)</f>
        <v>8</v>
      </c>
      <c r="C16" s="6">
        <f t="shared" ref="C16:M16" si="3">COUNT(C4:C11)</f>
        <v>8</v>
      </c>
      <c r="D16" s="6">
        <f t="shared" si="3"/>
        <v>8</v>
      </c>
      <c r="E16" s="6">
        <f t="shared" si="3"/>
        <v>8</v>
      </c>
      <c r="F16" s="6">
        <f t="shared" si="3"/>
        <v>8</v>
      </c>
      <c r="G16" s="6">
        <f t="shared" si="3"/>
        <v>8</v>
      </c>
      <c r="H16" s="6">
        <f t="shared" si="3"/>
        <v>8</v>
      </c>
      <c r="I16" s="6">
        <f t="shared" si="3"/>
        <v>8</v>
      </c>
      <c r="J16" s="6">
        <f t="shared" si="3"/>
        <v>8</v>
      </c>
      <c r="K16" s="6">
        <f t="shared" si="3"/>
        <v>8</v>
      </c>
      <c r="L16" s="6">
        <f t="shared" si="3"/>
        <v>8</v>
      </c>
      <c r="M16" s="6">
        <f t="shared" si="3"/>
        <v>8</v>
      </c>
    </row>
    <row r="17" spans="1:13" x14ac:dyDescent="0.25">
      <c r="A17" t="s">
        <v>21</v>
      </c>
      <c r="B17" s="6"/>
      <c r="C17" s="8">
        <v>2E-3</v>
      </c>
      <c r="D17" s="8">
        <v>2E-3</v>
      </c>
      <c r="E17" s="8">
        <v>6.0000000000000001E-3</v>
      </c>
      <c r="F17" s="8">
        <v>3.4000000000000002E-2</v>
      </c>
      <c r="G17" s="8">
        <v>1.0999999999999999E-2</v>
      </c>
      <c r="H17" s="6"/>
      <c r="I17" s="6"/>
      <c r="J17" s="6"/>
      <c r="K17" s="6"/>
      <c r="L17" s="6"/>
      <c r="M1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3135-B05D-40F7-8D3C-688ED54D82C7}">
  <dimension ref="A1:N17"/>
  <sheetViews>
    <sheetView workbookViewId="0">
      <selection activeCell="A4" sqref="A4:XFD5"/>
    </sheetView>
  </sheetViews>
  <sheetFormatPr defaultRowHeight="15" x14ac:dyDescent="0.25"/>
  <sheetData>
    <row r="1" spans="1:14" x14ac:dyDescent="0.25">
      <c r="B1" s="14" t="s">
        <v>40</v>
      </c>
      <c r="C1" s="14"/>
      <c r="D1" s="14"/>
      <c r="E1" s="14"/>
      <c r="F1" s="14"/>
      <c r="H1" s="14"/>
      <c r="I1" s="14"/>
      <c r="J1" s="14"/>
      <c r="L1" s="14"/>
      <c r="M1" s="14"/>
      <c r="N1" s="14"/>
    </row>
    <row r="2" spans="1:14" x14ac:dyDescent="0.25">
      <c r="B2" t="s">
        <v>24</v>
      </c>
      <c r="C2" t="s">
        <v>25</v>
      </c>
      <c r="D2" t="s">
        <v>26</v>
      </c>
      <c r="E2" t="s">
        <v>27</v>
      </c>
      <c r="F2" t="s">
        <v>35</v>
      </c>
      <c r="G2" t="s">
        <v>29</v>
      </c>
      <c r="H2" t="s">
        <v>30</v>
      </c>
      <c r="I2" t="s">
        <v>41</v>
      </c>
      <c r="J2" t="s">
        <v>33</v>
      </c>
      <c r="K2" t="s">
        <v>34</v>
      </c>
      <c r="L2" t="s">
        <v>35</v>
      </c>
    </row>
    <row r="3" spans="1:14" x14ac:dyDescent="0.25">
      <c r="A3" t="s">
        <v>36</v>
      </c>
      <c r="B3" s="6">
        <v>1.1299999999999999</v>
      </c>
      <c r="C3" s="6">
        <v>1</v>
      </c>
      <c r="D3" s="6">
        <v>3.3</v>
      </c>
      <c r="E3" s="6">
        <v>1.6</v>
      </c>
      <c r="F3" s="6">
        <v>2.1</v>
      </c>
      <c r="G3">
        <v>2</v>
      </c>
      <c r="H3">
        <v>1.9</v>
      </c>
      <c r="I3">
        <v>0.8</v>
      </c>
      <c r="J3" s="2">
        <v>1.7</v>
      </c>
      <c r="K3" s="2">
        <v>1.6</v>
      </c>
      <c r="L3" s="2">
        <v>1.9</v>
      </c>
      <c r="N3" s="2"/>
    </row>
    <row r="4" spans="1:14" x14ac:dyDescent="0.25">
      <c r="A4" t="s">
        <v>16</v>
      </c>
      <c r="B4" s="6">
        <v>1.1599999999999999</v>
      </c>
      <c r="C4" s="6">
        <v>1.6</v>
      </c>
      <c r="D4" s="6">
        <v>1.1000000000000001</v>
      </c>
      <c r="E4" s="6">
        <v>1.5</v>
      </c>
      <c r="F4" s="6">
        <v>1.4</v>
      </c>
      <c r="G4" s="10">
        <v>1.3</v>
      </c>
      <c r="H4" s="11">
        <v>1.5</v>
      </c>
      <c r="I4" s="11">
        <v>0.5</v>
      </c>
      <c r="J4" s="10">
        <v>0.35</v>
      </c>
      <c r="K4" s="11">
        <v>1</v>
      </c>
      <c r="L4" s="11">
        <v>1.3</v>
      </c>
      <c r="N4" s="2"/>
    </row>
    <row r="5" spans="1:14" x14ac:dyDescent="0.25">
      <c r="A5" t="s">
        <v>37</v>
      </c>
      <c r="B5" s="6">
        <v>1.6</v>
      </c>
      <c r="C5" s="6">
        <v>2.1</v>
      </c>
      <c r="D5" s="6">
        <v>2.1</v>
      </c>
      <c r="E5" s="6">
        <v>2.1</v>
      </c>
      <c r="F5" s="6">
        <v>2.2999999999999998</v>
      </c>
      <c r="G5">
        <v>2.1</v>
      </c>
      <c r="H5" s="11">
        <v>2</v>
      </c>
      <c r="I5" s="11">
        <v>1.6</v>
      </c>
      <c r="J5" s="10">
        <v>1.5</v>
      </c>
      <c r="K5" s="11">
        <v>1.4</v>
      </c>
      <c r="L5" s="11">
        <v>1.9</v>
      </c>
      <c r="N5" s="2"/>
    </row>
    <row r="6" spans="1:14" x14ac:dyDescent="0.25">
      <c r="A6" t="s">
        <v>42</v>
      </c>
      <c r="B6">
        <v>0.8</v>
      </c>
      <c r="C6">
        <v>3.5</v>
      </c>
      <c r="D6">
        <v>2.9</v>
      </c>
      <c r="E6">
        <v>2.4</v>
      </c>
      <c r="F6">
        <v>2.2000000000000002</v>
      </c>
      <c r="G6" s="10">
        <v>2.2999999999999998</v>
      </c>
      <c r="H6" s="12">
        <v>1.6</v>
      </c>
      <c r="I6" s="12">
        <v>0.9</v>
      </c>
      <c r="J6" s="10">
        <v>1.1000000000000001</v>
      </c>
      <c r="K6" s="11">
        <v>1.4</v>
      </c>
      <c r="L6" s="11">
        <v>2.4</v>
      </c>
      <c r="M6" s="11"/>
    </row>
    <row r="7" spans="1:14" x14ac:dyDescent="0.25">
      <c r="A7" t="s">
        <v>39</v>
      </c>
      <c r="B7">
        <v>1.1000000000000001</v>
      </c>
      <c r="C7">
        <v>2.7</v>
      </c>
      <c r="D7">
        <v>1.5</v>
      </c>
      <c r="E7">
        <v>1.3</v>
      </c>
      <c r="F7">
        <v>0.5</v>
      </c>
      <c r="G7" s="10">
        <v>1.6</v>
      </c>
      <c r="H7" s="12">
        <v>1.45</v>
      </c>
      <c r="I7" s="12">
        <v>1.2</v>
      </c>
      <c r="J7" s="10">
        <v>1.7</v>
      </c>
      <c r="K7" s="11">
        <v>0.5</v>
      </c>
      <c r="L7" s="11">
        <v>0.9</v>
      </c>
      <c r="M7" s="11"/>
    </row>
    <row r="8" spans="1:14" x14ac:dyDescent="0.25">
      <c r="A8" t="s">
        <v>15</v>
      </c>
      <c r="B8">
        <v>1.26</v>
      </c>
      <c r="C8">
        <v>1.5</v>
      </c>
      <c r="D8">
        <v>1.4</v>
      </c>
      <c r="E8">
        <v>1.2</v>
      </c>
      <c r="F8">
        <v>1</v>
      </c>
      <c r="G8">
        <v>1.3</v>
      </c>
      <c r="H8" s="1">
        <v>1.2</v>
      </c>
      <c r="I8" s="1">
        <v>1.3</v>
      </c>
      <c r="J8">
        <v>1.3</v>
      </c>
      <c r="K8" s="1">
        <v>1.3</v>
      </c>
      <c r="L8" s="1">
        <v>1.4</v>
      </c>
      <c r="M8" s="1"/>
    </row>
    <row r="9" spans="1:14" x14ac:dyDescent="0.25">
      <c r="A9" t="s">
        <v>14</v>
      </c>
      <c r="B9">
        <v>1.4</v>
      </c>
      <c r="C9">
        <v>1.6</v>
      </c>
      <c r="D9">
        <v>1.7</v>
      </c>
      <c r="E9">
        <v>1.7</v>
      </c>
      <c r="F9">
        <v>1.8</v>
      </c>
      <c r="G9" s="10">
        <v>1.9</v>
      </c>
      <c r="H9" s="12">
        <v>1.7</v>
      </c>
      <c r="I9" s="12">
        <v>1.1000000000000001</v>
      </c>
      <c r="J9" s="12">
        <v>1.2</v>
      </c>
      <c r="K9" s="12">
        <v>1.3</v>
      </c>
      <c r="L9" s="12">
        <v>1.8</v>
      </c>
      <c r="M9" s="12"/>
    </row>
    <row r="10" spans="1:14" x14ac:dyDescent="0.25">
      <c r="A10" t="s">
        <v>13</v>
      </c>
      <c r="B10">
        <v>0.64</v>
      </c>
      <c r="C10">
        <v>3.5</v>
      </c>
      <c r="D10">
        <v>2.2999999999999998</v>
      </c>
      <c r="E10">
        <v>1.1000000000000001</v>
      </c>
      <c r="F10">
        <v>1.5</v>
      </c>
      <c r="G10">
        <v>1</v>
      </c>
      <c r="H10">
        <v>1.6</v>
      </c>
      <c r="I10">
        <v>1.6</v>
      </c>
      <c r="J10">
        <v>0.6</v>
      </c>
      <c r="K10">
        <v>0.8</v>
      </c>
      <c r="L10">
        <v>0.7</v>
      </c>
    </row>
    <row r="13" spans="1:14" x14ac:dyDescent="0.25">
      <c r="A13" t="s">
        <v>17</v>
      </c>
      <c r="B13" s="7">
        <f t="shared" ref="B13:L13" si="0">AVERAGE(B3:B11)</f>
        <v>1.1362500000000002</v>
      </c>
      <c r="C13" s="7">
        <f t="shared" si="0"/>
        <v>2.1875</v>
      </c>
      <c r="D13" s="7">
        <f t="shared" si="0"/>
        <v>2.0375000000000001</v>
      </c>
      <c r="E13" s="7">
        <f t="shared" si="0"/>
        <v>1.6124999999999998</v>
      </c>
      <c r="F13" s="7">
        <f t="shared" si="0"/>
        <v>1.6</v>
      </c>
      <c r="G13" s="7">
        <f t="shared" si="0"/>
        <v>1.6875000000000002</v>
      </c>
      <c r="H13" s="7">
        <f t="shared" si="0"/>
        <v>1.6187499999999997</v>
      </c>
      <c r="I13" s="7">
        <f t="shared" si="0"/>
        <v>1.125</v>
      </c>
      <c r="J13" s="7">
        <f t="shared" si="0"/>
        <v>1.1812499999999999</v>
      </c>
      <c r="K13" s="7">
        <f t="shared" si="0"/>
        <v>1.1625000000000001</v>
      </c>
      <c r="L13" s="7">
        <f t="shared" si="0"/>
        <v>1.5375000000000001</v>
      </c>
      <c r="M13" s="7"/>
      <c r="N13" s="2"/>
    </row>
    <row r="14" spans="1:14" x14ac:dyDescent="0.25">
      <c r="A14" t="s">
        <v>18</v>
      </c>
      <c r="B14" s="7">
        <f t="shared" ref="B14:L14" si="1">STDEV(B3:B11)</f>
        <v>0.30733590278855555</v>
      </c>
      <c r="C14" s="7">
        <f t="shared" si="1"/>
        <v>0.94783588091127735</v>
      </c>
      <c r="D14" s="7">
        <f t="shared" si="1"/>
        <v>0.76520305428409885</v>
      </c>
      <c r="E14" s="7">
        <f t="shared" si="1"/>
        <v>0.44860896112316034</v>
      </c>
      <c r="F14" s="7">
        <f t="shared" si="1"/>
        <v>0.62792174216674013</v>
      </c>
      <c r="G14" s="7">
        <f t="shared" si="1"/>
        <v>0.45806269065645161</v>
      </c>
      <c r="H14" s="7">
        <f t="shared" si="1"/>
        <v>0.25345822422753006</v>
      </c>
      <c r="I14" s="7">
        <f t="shared" si="1"/>
        <v>0.38452196667699379</v>
      </c>
      <c r="J14" s="7">
        <f t="shared" si="1"/>
        <v>0.49130838438950797</v>
      </c>
      <c r="K14" s="7">
        <f t="shared" si="1"/>
        <v>0.36620642110310231</v>
      </c>
      <c r="L14" s="7">
        <f t="shared" si="1"/>
        <v>0.56804803619814659</v>
      </c>
      <c r="M14" s="7"/>
      <c r="N14" s="7"/>
    </row>
    <row r="15" spans="1:14" x14ac:dyDescent="0.25">
      <c r="A15" t="s">
        <v>19</v>
      </c>
      <c r="B15" s="7">
        <f>B14/SQRT(B16)</f>
        <v>0.10865965048193858</v>
      </c>
      <c r="C15" s="7">
        <f t="shared" ref="C15:L15" si="2">C14/SQRT(C16)</f>
        <v>0.33511058942214456</v>
      </c>
      <c r="D15" s="7">
        <f t="shared" si="2"/>
        <v>0.27054013433447205</v>
      </c>
      <c r="E15" s="7">
        <f t="shared" si="2"/>
        <v>0.15860721925561946</v>
      </c>
      <c r="F15" s="7">
        <f t="shared" si="2"/>
        <v>0.2220038609702864</v>
      </c>
      <c r="G15" s="7">
        <f t="shared" si="2"/>
        <v>0.16194961738586636</v>
      </c>
      <c r="H15" s="7">
        <f t="shared" si="2"/>
        <v>8.9611014549393492E-2</v>
      </c>
      <c r="I15" s="7">
        <f t="shared" si="2"/>
        <v>0.13594904507624497</v>
      </c>
      <c r="J15" s="7">
        <f t="shared" si="2"/>
        <v>0.17370374512781397</v>
      </c>
      <c r="K15" s="7">
        <f t="shared" si="2"/>
        <v>0.12947352183803001</v>
      </c>
      <c r="L15" s="7">
        <f t="shared" si="2"/>
        <v>0.20083530921770543</v>
      </c>
      <c r="M15" s="7"/>
      <c r="N15" s="7"/>
    </row>
    <row r="16" spans="1:14" x14ac:dyDescent="0.25">
      <c r="A16" t="s">
        <v>20</v>
      </c>
      <c r="B16" s="9">
        <f t="shared" ref="B16:L16" si="3">COUNT(B3:B11)</f>
        <v>8</v>
      </c>
      <c r="C16" s="9">
        <f t="shared" si="3"/>
        <v>8</v>
      </c>
      <c r="D16" s="9">
        <f t="shared" si="3"/>
        <v>8</v>
      </c>
      <c r="E16" s="9">
        <f t="shared" si="3"/>
        <v>8</v>
      </c>
      <c r="F16" s="9">
        <f t="shared" si="3"/>
        <v>8</v>
      </c>
      <c r="G16" s="9">
        <f t="shared" si="3"/>
        <v>8</v>
      </c>
      <c r="H16" s="9">
        <f t="shared" si="3"/>
        <v>8</v>
      </c>
      <c r="I16" s="9">
        <f t="shared" si="3"/>
        <v>8</v>
      </c>
      <c r="J16" s="9">
        <f t="shared" si="3"/>
        <v>8</v>
      </c>
      <c r="K16" s="9">
        <f t="shared" si="3"/>
        <v>8</v>
      </c>
      <c r="L16" s="9">
        <f t="shared" si="3"/>
        <v>8</v>
      </c>
      <c r="M16" s="9"/>
      <c r="N16" s="9"/>
    </row>
    <row r="17" spans="1:12" ht="15.75" x14ac:dyDescent="0.25">
      <c r="A17" t="s">
        <v>21</v>
      </c>
      <c r="C17" s="8">
        <v>0.04</v>
      </c>
      <c r="D17" s="8">
        <v>2.7E-2</v>
      </c>
      <c r="E17" s="8">
        <v>2.8000000000000001E-2</v>
      </c>
      <c r="F17">
        <v>8.6999999999999994E-2</v>
      </c>
      <c r="G17" s="13">
        <v>1.2E-2</v>
      </c>
      <c r="H17" s="8">
        <v>1.0999999999999999E-2</v>
      </c>
      <c r="I17">
        <v>0.78300000000000003</v>
      </c>
      <c r="J17">
        <v>0.63300000000000001</v>
      </c>
      <c r="K17">
        <v>0.82699999999999996</v>
      </c>
      <c r="L17">
        <v>0.13800000000000001</v>
      </c>
    </row>
  </sheetData>
  <mergeCells count="3">
    <mergeCell ref="B1:F1"/>
    <mergeCell ref="H1:J1"/>
    <mergeCell ref="L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0B72-A485-436F-9280-FE4A77C8BF1D}">
  <dimension ref="A1:G12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2" max="2" width="10.5703125" bestFit="1" customWidth="1"/>
    <col min="3" max="3" width="10.7109375" customWidth="1"/>
    <col min="4" max="4" width="14" bestFit="1" customWidth="1"/>
    <col min="5" max="5" width="14" customWidth="1"/>
    <col min="6" max="6" width="14.42578125" bestFit="1" customWidth="1"/>
    <col min="7" max="7" width="10.7109375" customWidth="1"/>
  </cols>
  <sheetData>
    <row r="1" spans="1:7" x14ac:dyDescent="0.25">
      <c r="A1" s="15" t="s">
        <v>63</v>
      </c>
    </row>
    <row r="2" spans="1:7" x14ac:dyDescent="0.25">
      <c r="A2" s="16"/>
    </row>
    <row r="3" spans="1:7" x14ac:dyDescent="0.25">
      <c r="B3" s="14" t="s">
        <v>58</v>
      </c>
      <c r="C3" s="14"/>
      <c r="D3" s="14" t="s">
        <v>59</v>
      </c>
      <c r="E3" s="14"/>
      <c r="F3" s="14" t="s">
        <v>60</v>
      </c>
      <c r="G3" s="14"/>
    </row>
    <row r="4" spans="1:7" x14ac:dyDescent="0.25">
      <c r="B4" s="6" t="s">
        <v>62</v>
      </c>
      <c r="C4" s="6" t="s">
        <v>61</v>
      </c>
      <c r="D4" s="6" t="s">
        <v>62</v>
      </c>
      <c r="E4" s="6" t="s">
        <v>61</v>
      </c>
      <c r="F4" s="6" t="s">
        <v>62</v>
      </c>
      <c r="G4" s="6" t="s">
        <v>61</v>
      </c>
    </row>
    <row r="5" spans="1:7" x14ac:dyDescent="0.25">
      <c r="A5" t="s">
        <v>36</v>
      </c>
      <c r="B5" s="17">
        <v>28.053799999999999</v>
      </c>
      <c r="C5">
        <v>0.8</v>
      </c>
      <c r="D5" s="17">
        <v>32.239199999999997</v>
      </c>
      <c r="E5">
        <v>1</v>
      </c>
      <c r="F5" s="17">
        <v>29.298100000000002</v>
      </c>
      <c r="G5">
        <v>1</v>
      </c>
    </row>
    <row r="6" spans="1:7" x14ac:dyDescent="0.25">
      <c r="A6" t="s">
        <v>16</v>
      </c>
      <c r="B6" s="17">
        <v>38.46</v>
      </c>
      <c r="C6">
        <v>1.1000000000000001</v>
      </c>
      <c r="D6" s="17">
        <v>33.94</v>
      </c>
      <c r="E6">
        <v>1.4</v>
      </c>
      <c r="F6" s="17">
        <v>33.14</v>
      </c>
      <c r="G6">
        <v>1.3</v>
      </c>
    </row>
    <row r="7" spans="1:7" x14ac:dyDescent="0.25">
      <c r="A7" t="s">
        <v>37</v>
      </c>
      <c r="B7" s="18">
        <v>33.03</v>
      </c>
      <c r="C7">
        <v>1</v>
      </c>
      <c r="D7" s="17">
        <v>29.3</v>
      </c>
      <c r="E7">
        <v>1</v>
      </c>
      <c r="F7" s="18">
        <v>26.81</v>
      </c>
      <c r="G7">
        <v>1</v>
      </c>
    </row>
    <row r="8" spans="1:7" x14ac:dyDescent="0.25">
      <c r="A8" t="s">
        <v>42</v>
      </c>
      <c r="B8" s="1">
        <v>43.438099999999999</v>
      </c>
      <c r="C8">
        <v>1.1000000000000001</v>
      </c>
      <c r="D8" s="1">
        <v>26.470099999999999</v>
      </c>
      <c r="E8">
        <v>1.2</v>
      </c>
      <c r="F8" s="1">
        <v>25.791399999999999</v>
      </c>
      <c r="G8">
        <v>1.1000000000000001</v>
      </c>
    </row>
    <row r="9" spans="1:7" x14ac:dyDescent="0.25">
      <c r="A9" t="s">
        <v>39</v>
      </c>
      <c r="B9" s="1">
        <v>34.162199999999999</v>
      </c>
      <c r="C9">
        <v>1</v>
      </c>
      <c r="D9" s="1">
        <v>39.591999999999999</v>
      </c>
      <c r="E9">
        <v>1.1000000000000001</v>
      </c>
      <c r="F9" s="1">
        <v>38.573900000000002</v>
      </c>
      <c r="G9">
        <v>1.1000000000000001</v>
      </c>
    </row>
    <row r="10" spans="1:7" x14ac:dyDescent="0.25">
      <c r="A10" t="s">
        <v>15</v>
      </c>
      <c r="B10" s="1">
        <v>37.103400000000001</v>
      </c>
      <c r="C10">
        <v>1.3</v>
      </c>
      <c r="D10" s="1">
        <v>36.6509</v>
      </c>
      <c r="E10">
        <v>1.3</v>
      </c>
      <c r="F10" s="1">
        <v>35.745899999999999</v>
      </c>
      <c r="G10">
        <v>1.4</v>
      </c>
    </row>
    <row r="11" spans="1:7" x14ac:dyDescent="0.25">
      <c r="A11" t="s">
        <v>14</v>
      </c>
      <c r="B11" s="1">
        <v>37.895200000000003</v>
      </c>
      <c r="C11">
        <v>1.4</v>
      </c>
      <c r="D11" s="1">
        <v>32.239199999999997</v>
      </c>
      <c r="E11">
        <v>1.5</v>
      </c>
      <c r="F11" s="1">
        <v>30.316199999999998</v>
      </c>
      <c r="G11">
        <v>1.3</v>
      </c>
    </row>
    <row r="12" spans="1:7" x14ac:dyDescent="0.25">
      <c r="A12" t="s">
        <v>13</v>
      </c>
      <c r="B12" s="1">
        <v>36.311500000000002</v>
      </c>
      <c r="C12">
        <v>1</v>
      </c>
      <c r="D12" s="1">
        <v>31.6736</v>
      </c>
      <c r="E12">
        <v>1.2</v>
      </c>
      <c r="F12" s="1">
        <v>30.768599999999999</v>
      </c>
      <c r="G12">
        <v>1.1000000000000001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3E5B-3160-4E8D-A074-3ABA314E8F78}">
  <dimension ref="A1:A29"/>
  <sheetViews>
    <sheetView workbookViewId="0">
      <selection sqref="A1:A29"/>
    </sheetView>
  </sheetViews>
  <sheetFormatPr defaultRowHeight="15" x14ac:dyDescent="0.25"/>
  <sheetData>
    <row r="1" spans="1:1" x14ac:dyDescent="0.25">
      <c r="A1" t="s">
        <v>43</v>
      </c>
    </row>
    <row r="3" spans="1:1" x14ac:dyDescent="0.25">
      <c r="A3" t="s">
        <v>44</v>
      </c>
    </row>
    <row r="5" spans="1:1" x14ac:dyDescent="0.25">
      <c r="A5" t="s">
        <v>45</v>
      </c>
    </row>
    <row r="7" spans="1:1" x14ac:dyDescent="0.25">
      <c r="A7" t="s">
        <v>46</v>
      </c>
    </row>
    <row r="9" spans="1:1" x14ac:dyDescent="0.25">
      <c r="A9" t="s">
        <v>47</v>
      </c>
    </row>
    <row r="11" spans="1:1" x14ac:dyDescent="0.25">
      <c r="A11" t="s">
        <v>48</v>
      </c>
    </row>
    <row r="13" spans="1:1" x14ac:dyDescent="0.25">
      <c r="A13" t="s">
        <v>49</v>
      </c>
    </row>
    <row r="15" spans="1:1" x14ac:dyDescent="0.25">
      <c r="A15" t="s">
        <v>50</v>
      </c>
    </row>
    <row r="17" spans="1:1" x14ac:dyDescent="0.25">
      <c r="A17" t="s">
        <v>51</v>
      </c>
    </row>
    <row r="19" spans="1:1" x14ac:dyDescent="0.25">
      <c r="A19" t="s">
        <v>52</v>
      </c>
    </row>
    <row r="21" spans="1:1" x14ac:dyDescent="0.25">
      <c r="A21" t="s">
        <v>53</v>
      </c>
    </row>
    <row r="23" spans="1:1" x14ac:dyDescent="0.25">
      <c r="A23" t="s">
        <v>54</v>
      </c>
    </row>
    <row r="25" spans="1:1" x14ac:dyDescent="0.25">
      <c r="A25" t="s">
        <v>55</v>
      </c>
    </row>
    <row r="27" spans="1:1" x14ac:dyDescent="0.25">
      <c r="A27" t="s">
        <v>56</v>
      </c>
    </row>
    <row r="29" spans="1:1" x14ac:dyDescent="0.25">
      <c r="A2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left atrial pressure data</vt:lpstr>
      <vt:lpstr>NMU data</vt:lpstr>
      <vt:lpstr>urine flow data</vt:lpstr>
      <vt:lpstr>urine &amp; blood creatinine data</vt:lpstr>
      <vt:lpstr>power analysis  </vt:lpstr>
    </vt:vector>
  </TitlesOfParts>
  <Company>University College Cork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Farouk Markos</dc:creator>
  <cp:lastModifiedBy>Farouk Markos</cp:lastModifiedBy>
  <dcterms:created xsi:type="dcterms:W3CDTF">2025-09-26T12:25:52Z</dcterms:created>
  <dcterms:modified xsi:type="dcterms:W3CDTF">2026-03-18T11:33:36Z</dcterms:modified>
</cp:coreProperties>
</file>